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workbookProtection workbookAlgorithmName="SHA-512" workbookHashValue="tE+QqBtin/mlsVydYCcsHHXWB6tRC473r3Kbq1PVtqePR8eQkAPs8mnOWKpAyaJbET+xUoRfMCe0LWviceE5yQ==" workbookSaltValue="nydfJxSAmIthIRJtki1o+g==" workbookSpinCount="100000" lockStructure="1"/>
  <bookViews>
    <workbookView xWindow="0" yWindow="0" windowWidth="28800" windowHeight="12300"/>
  </bookViews>
  <sheets>
    <sheet name="2018" sheetId="6" r:id="rId1"/>
    <sheet name="2019" sheetId="5" r:id="rId2"/>
    <sheet name="2020" sheetId="3" r:id="rId3"/>
    <sheet name="2021" sheetId="2" r:id="rId4"/>
    <sheet name="2022" sheetId="4" r:id="rId5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5" i="5" l="1"/>
  <c r="F65" i="5"/>
  <c r="D65" i="5"/>
  <c r="C65" i="5"/>
  <c r="H68" i="5"/>
  <c r="E68" i="5"/>
  <c r="H64" i="5"/>
  <c r="H65" i="5"/>
  <c r="H63" i="5"/>
  <c r="E64" i="5"/>
  <c r="E65" i="5"/>
  <c r="E63" i="5"/>
  <c r="G59" i="5"/>
  <c r="H59" i="5" s="1"/>
  <c r="F59" i="5"/>
  <c r="D59" i="5"/>
  <c r="C59" i="5"/>
  <c r="H58" i="5"/>
  <c r="H57" i="5"/>
  <c r="E58" i="5"/>
  <c r="E57" i="5"/>
  <c r="G52" i="5"/>
  <c r="F52" i="5"/>
  <c r="D52" i="5"/>
  <c r="C52" i="5"/>
  <c r="H49" i="5"/>
  <c r="H50" i="5"/>
  <c r="H51" i="5"/>
  <c r="H52" i="5"/>
  <c r="H48" i="5"/>
  <c r="E49" i="5"/>
  <c r="E50" i="5"/>
  <c r="E51" i="5"/>
  <c r="E52" i="5"/>
  <c r="E48" i="5"/>
  <c r="G44" i="5"/>
  <c r="H44" i="5" s="1"/>
  <c r="F44" i="5"/>
  <c r="D44" i="5"/>
  <c r="C44" i="5"/>
  <c r="H35" i="5"/>
  <c r="H36" i="5"/>
  <c r="H37" i="5"/>
  <c r="H38" i="5"/>
  <c r="H39" i="5"/>
  <c r="H40" i="5"/>
  <c r="H41" i="5"/>
  <c r="H42" i="5"/>
  <c r="H43" i="5"/>
  <c r="H34" i="5"/>
  <c r="E35" i="5"/>
  <c r="E36" i="5"/>
  <c r="E37" i="5"/>
  <c r="E38" i="5"/>
  <c r="E39" i="5"/>
  <c r="E40" i="5"/>
  <c r="E41" i="5"/>
  <c r="E42" i="5"/>
  <c r="E43" i="5"/>
  <c r="E44" i="5"/>
  <c r="E34" i="5"/>
  <c r="G30" i="5"/>
  <c r="F30" i="5"/>
  <c r="D30" i="5"/>
  <c r="E30" i="5" s="1"/>
  <c r="C30" i="5"/>
  <c r="H19" i="5"/>
  <c r="H20" i="5"/>
  <c r="H21" i="5"/>
  <c r="H22" i="5"/>
  <c r="H23" i="5"/>
  <c r="H24" i="5"/>
  <c r="H25" i="5"/>
  <c r="H26" i="5"/>
  <c r="H27" i="5"/>
  <c r="H28" i="5"/>
  <c r="H29" i="5"/>
  <c r="H30" i="5"/>
  <c r="H18" i="5"/>
  <c r="E19" i="5"/>
  <c r="E20" i="5"/>
  <c r="E21" i="5"/>
  <c r="E22" i="5"/>
  <c r="E23" i="5"/>
  <c r="E24" i="5"/>
  <c r="E25" i="5"/>
  <c r="E26" i="5"/>
  <c r="E27" i="5"/>
  <c r="E28" i="5"/>
  <c r="E29" i="5"/>
  <c r="E18" i="5"/>
  <c r="H14" i="5"/>
  <c r="E14" i="5"/>
  <c r="G14" i="5"/>
  <c r="F14" i="5"/>
  <c r="D14" i="5"/>
  <c r="C14" i="5"/>
  <c r="H12" i="5"/>
  <c r="E12" i="5"/>
  <c r="G8" i="5"/>
  <c r="F8" i="5"/>
  <c r="D8" i="5"/>
  <c r="C8" i="5"/>
  <c r="E8" i="5"/>
  <c r="H6" i="5"/>
  <c r="H7" i="5"/>
  <c r="H8" i="5"/>
  <c r="H5" i="5"/>
  <c r="E6" i="5"/>
  <c r="E7" i="5"/>
  <c r="E5" i="5"/>
  <c r="H64" i="6"/>
  <c r="H65" i="6"/>
  <c r="H63" i="6"/>
  <c r="E64" i="6"/>
  <c r="E65" i="6"/>
  <c r="E63" i="6"/>
  <c r="G65" i="6"/>
  <c r="F65" i="6"/>
  <c r="D65" i="6"/>
  <c r="C65" i="6"/>
  <c r="G59" i="6"/>
  <c r="H57" i="6"/>
  <c r="H58" i="6"/>
  <c r="H59" i="6"/>
  <c r="F59" i="6"/>
  <c r="D59" i="6"/>
  <c r="C59" i="6"/>
  <c r="H56" i="6"/>
  <c r="E57" i="6"/>
  <c r="E58" i="6"/>
  <c r="E56" i="6"/>
  <c r="H68" i="6"/>
  <c r="E68" i="6"/>
  <c r="G52" i="6"/>
  <c r="F52" i="6"/>
  <c r="D52" i="6"/>
  <c r="C52" i="6"/>
  <c r="H52" i="6"/>
  <c r="E52" i="6"/>
  <c r="H49" i="6"/>
  <c r="H50" i="6"/>
  <c r="H51" i="6"/>
  <c r="E49" i="6"/>
  <c r="E50" i="6"/>
  <c r="E51" i="6"/>
  <c r="H48" i="6"/>
  <c r="E48" i="6"/>
  <c r="G44" i="6"/>
  <c r="H44" i="6" s="1"/>
  <c r="F44" i="6"/>
  <c r="D44" i="6"/>
  <c r="C44" i="6"/>
  <c r="H35" i="6"/>
  <c r="H36" i="6"/>
  <c r="H37" i="6"/>
  <c r="H38" i="6"/>
  <c r="H39" i="6"/>
  <c r="H40" i="6"/>
  <c r="H41" i="6"/>
  <c r="H42" i="6"/>
  <c r="H43" i="6"/>
  <c r="E35" i="6"/>
  <c r="E36" i="6"/>
  <c r="E37" i="6"/>
  <c r="E38" i="6"/>
  <c r="E39" i="6"/>
  <c r="E40" i="6"/>
  <c r="E41" i="6"/>
  <c r="E42" i="6"/>
  <c r="E43" i="6"/>
  <c r="E44" i="6"/>
  <c r="H34" i="6"/>
  <c r="E34" i="6"/>
  <c r="H8" i="6"/>
  <c r="E8" i="6"/>
  <c r="G8" i="6"/>
  <c r="F8" i="6"/>
  <c r="D8" i="6"/>
  <c r="C8" i="6"/>
  <c r="H14" i="6"/>
  <c r="E14" i="6"/>
  <c r="G14" i="6"/>
  <c r="F14" i="6"/>
  <c r="D14" i="6"/>
  <c r="C14" i="6"/>
  <c r="H13" i="6"/>
  <c r="H12" i="6"/>
  <c r="E13" i="6"/>
  <c r="E12" i="6"/>
  <c r="H30" i="6"/>
  <c r="E30" i="6"/>
  <c r="D30" i="6"/>
  <c r="F30" i="6"/>
  <c r="G30" i="6"/>
  <c r="C30" i="6"/>
  <c r="H19" i="6"/>
  <c r="H20" i="6"/>
  <c r="H21" i="6"/>
  <c r="H22" i="6"/>
  <c r="H23" i="6"/>
  <c r="H24" i="6"/>
  <c r="H25" i="6"/>
  <c r="H26" i="6"/>
  <c r="H27" i="6"/>
  <c r="H28" i="6"/>
  <c r="H29" i="6"/>
  <c r="H18" i="6"/>
  <c r="E19" i="6"/>
  <c r="E20" i="6"/>
  <c r="E21" i="6"/>
  <c r="E22" i="6"/>
  <c r="E23" i="6"/>
  <c r="E24" i="6"/>
  <c r="E25" i="6"/>
  <c r="E26" i="6"/>
  <c r="E27" i="6"/>
  <c r="E28" i="6"/>
  <c r="E29" i="6"/>
  <c r="E18" i="6"/>
  <c r="H6" i="6"/>
  <c r="H7" i="6"/>
  <c r="H5" i="6"/>
  <c r="E6" i="6"/>
  <c r="E7" i="6"/>
  <c r="E5" i="6"/>
  <c r="E59" i="5" l="1"/>
  <c r="E59" i="6"/>
  <c r="G67" i="4"/>
  <c r="F67" i="4"/>
  <c r="D67" i="4"/>
  <c r="C67" i="4"/>
  <c r="G61" i="4"/>
  <c r="F61" i="4"/>
  <c r="D61" i="4"/>
  <c r="C61" i="4"/>
  <c r="G54" i="4"/>
  <c r="F54" i="4"/>
  <c r="D54" i="4"/>
  <c r="E54" i="4" s="1"/>
  <c r="C54" i="4"/>
  <c r="G46" i="4"/>
  <c r="F46" i="4"/>
  <c r="D46" i="4"/>
  <c r="C46" i="4"/>
  <c r="G32" i="4"/>
  <c r="F32" i="4"/>
  <c r="D32" i="4"/>
  <c r="C32" i="4"/>
  <c r="E32" i="4" s="1"/>
  <c r="H30" i="4"/>
  <c r="G15" i="4"/>
  <c r="F15" i="4"/>
  <c r="H15" i="4" s="1"/>
  <c r="D15" i="4"/>
  <c r="C15" i="4"/>
  <c r="G8" i="4"/>
  <c r="F8" i="4"/>
  <c r="D8" i="4"/>
  <c r="C8" i="4"/>
  <c r="E8" i="4" l="1"/>
  <c r="E15" i="4"/>
  <c r="H54" i="4"/>
  <c r="E46" i="4"/>
  <c r="E61" i="4"/>
  <c r="E67" i="4"/>
  <c r="H32" i="4"/>
  <c r="H46" i="4"/>
  <c r="H8" i="4"/>
  <c r="H61" i="4"/>
  <c r="H67" i="4"/>
  <c r="H46" i="3"/>
  <c r="F67" i="3" l="1"/>
  <c r="H67" i="3" s="1"/>
  <c r="D67" i="3"/>
  <c r="C67" i="3"/>
  <c r="G61" i="3"/>
  <c r="F61" i="3"/>
  <c r="D61" i="3"/>
  <c r="C61" i="3"/>
  <c r="G54" i="3"/>
  <c r="H54" i="3" s="1"/>
  <c r="E54" i="3"/>
  <c r="G46" i="3"/>
  <c r="F46" i="3"/>
  <c r="D46" i="3"/>
  <c r="C46" i="3"/>
  <c r="F32" i="3"/>
  <c r="H32" i="3" s="1"/>
  <c r="E32" i="3"/>
  <c r="G15" i="3"/>
  <c r="F15" i="3"/>
  <c r="D15" i="3"/>
  <c r="C15" i="3"/>
  <c r="G8" i="3"/>
  <c r="F8" i="3"/>
  <c r="D8" i="3"/>
  <c r="C8" i="3"/>
  <c r="E67" i="3" l="1"/>
  <c r="H61" i="3"/>
  <c r="E61" i="3"/>
  <c r="E46" i="3"/>
  <c r="E15" i="3"/>
  <c r="H8" i="3"/>
  <c r="G67" i="2" l="1"/>
  <c r="F67" i="2"/>
  <c r="D67" i="2"/>
  <c r="C67" i="2"/>
  <c r="G61" i="2"/>
  <c r="F61" i="2"/>
  <c r="D61" i="2"/>
  <c r="C61" i="2"/>
  <c r="G54" i="2"/>
  <c r="F54" i="2"/>
  <c r="G46" i="2"/>
  <c r="F46" i="2"/>
  <c r="D46" i="2"/>
  <c r="C46" i="2"/>
  <c r="F32" i="2"/>
  <c r="G15" i="2"/>
  <c r="F15" i="2"/>
  <c r="D15" i="2"/>
  <c r="C15" i="2"/>
  <c r="G8" i="2"/>
  <c r="F8" i="2"/>
  <c r="D8" i="2"/>
  <c r="C8" i="2"/>
  <c r="H67" i="2" l="1"/>
  <c r="E67" i="2"/>
  <c r="H61" i="2"/>
  <c r="E61" i="2"/>
  <c r="H54" i="2"/>
  <c r="E54" i="2"/>
  <c r="H46" i="2"/>
  <c r="E46" i="2"/>
  <c r="H32" i="2"/>
  <c r="E32" i="2"/>
  <c r="E15" i="2"/>
  <c r="H8" i="2"/>
</calcChain>
</file>

<file path=xl/sharedStrings.xml><?xml version="1.0" encoding="utf-8"?>
<sst xmlns="http://schemas.openxmlformats.org/spreadsheetml/2006/main" count="576" uniqueCount="58">
  <si>
    <t>MACRO 01</t>
  </si>
  <si>
    <t>MATURACÁ</t>
  </si>
  <si>
    <t>MAIÁ</t>
  </si>
  <si>
    <t>INAMBÚ</t>
  </si>
  <si>
    <t>EVC&lt; 5 ANOS</t>
  </si>
  <si>
    <t>POLO BASE</t>
  </si>
  <si>
    <t>POP.</t>
  </si>
  <si>
    <t>TOTAL</t>
  </si>
  <si>
    <t>MARAUIÁ</t>
  </si>
  <si>
    <t>BANDEIRA BRANCA</t>
  </si>
  <si>
    <t>CACHOEIRA DO ARACÁ</t>
  </si>
  <si>
    <t>MACRO 02</t>
  </si>
  <si>
    <t>MACRO 03</t>
  </si>
  <si>
    <t>MARARI</t>
  </si>
  <si>
    <t>ALTO PADAUERI</t>
  </si>
  <si>
    <t>MÉDIO PADAUERI</t>
  </si>
  <si>
    <t>ARACÁ</t>
  </si>
  <si>
    <t>NOVO DEMINI</t>
  </si>
  <si>
    <t>BALAWAÚ</t>
  </si>
  <si>
    <t>TOTOTOOPI</t>
  </si>
  <si>
    <t>AJURICABA</t>
  </si>
  <si>
    <t>BAIXO CATRIMANI</t>
  </si>
  <si>
    <t>MISSÃO CATRIMANI</t>
  </si>
  <si>
    <t>XEXENA</t>
  </si>
  <si>
    <t>AJARANI</t>
  </si>
  <si>
    <t>MACRO 04</t>
  </si>
  <si>
    <t>SAÚBA</t>
  </si>
  <si>
    <t>ERICÓ</t>
  </si>
  <si>
    <t>PALIMIÚ</t>
  </si>
  <si>
    <t>URARICOERA</t>
  </si>
  <si>
    <t>MALOCA PAAPIÚ</t>
  </si>
  <si>
    <t>KAIANAÚ</t>
  </si>
  <si>
    <t>ALTO MUCAJAÍ</t>
  </si>
  <si>
    <t>BAIXO MUCAJAÍ</t>
  </si>
  <si>
    <t>APIAÚ</t>
  </si>
  <si>
    <t>ALTO CATRIMANI</t>
  </si>
  <si>
    <t>MACRO 05</t>
  </si>
  <si>
    <t>PARAFURI</t>
  </si>
  <si>
    <t>SURUCUCU</t>
  </si>
  <si>
    <t>WAPUTHA</t>
  </si>
  <si>
    <t>MACRO 06</t>
  </si>
  <si>
    <t>HAKOMA</t>
  </si>
  <si>
    <t>HOMOXI</t>
  </si>
  <si>
    <t>HAXIÚ</t>
  </si>
  <si>
    <t>XITEI</t>
  </si>
  <si>
    <t>MACRO 07</t>
  </si>
  <si>
    <t>AUARIS</t>
  </si>
  <si>
    <t>WAIKAS</t>
  </si>
  <si>
    <t>%</t>
  </si>
  <si>
    <t xml:space="preserve">COBERTURA VACINAL </t>
  </si>
  <si>
    <t>&gt; 5 ANOS</t>
  </si>
  <si>
    <t>DEMINI</t>
  </si>
  <si>
    <t>ARATHAU</t>
  </si>
  <si>
    <t>COBERTURA VACINAL 2021</t>
  </si>
  <si>
    <t>COBERTURA VACINAL 2020</t>
  </si>
  <si>
    <t>COBERTURA VACINAL 2018</t>
  </si>
  <si>
    <t>COBERTURA VACINAL 2019</t>
  </si>
  <si>
    <t>COBERTURA VACINAL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</si>
</sst>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entury Gothic"/>
      <family val="2"/>
    </font>
    <font>
      <b/>
      <sz val="14"/>
      <color theme="1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43" fontId="2" fillId="0" borderId="0" xfId="1" applyFont="1" applyAlignment="1">
      <alignment horizontal="center"/>
    </xf>
    <xf numFmtId="0" fontId="2" fillId="0" borderId="1" xfId="0" applyFont="1" applyBorder="1" applyAlignment="1"/>
    <xf numFmtId="1" fontId="3" fillId="0" borderId="1" xfId="1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2" fillId="0" borderId="0" xfId="0" applyFont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tabSelected="1" topLeftCell="A4" workbookViewId="0">
      <selection activeCell="M10" sqref="M10"/>
    </sheetView>
  </sheetViews>
  <sheetFormatPr defaultColWidth="9.140625" defaultRowHeight="18.75" x14ac:dyDescent="0.3"/>
  <cols>
    <col min="1" max="1" width="27.5703125" style="29" customWidth="1"/>
    <col min="2" max="2" width="28.28515625" style="29" customWidth="1"/>
    <col min="3" max="3" width="13.85546875" style="29" bestFit="1" customWidth="1"/>
    <col min="4" max="4" width="9.140625" style="22" customWidth="1"/>
    <col min="5" max="5" width="8.5703125" style="29" customWidth="1"/>
    <col min="6" max="6" width="8.140625" style="29" bestFit="1" customWidth="1"/>
    <col min="7" max="7" width="8.140625" style="22" customWidth="1"/>
    <col min="8" max="8" width="8.140625" style="29" customWidth="1"/>
    <col min="9" max="9" width="9.28515625" style="29" bestFit="1" customWidth="1"/>
    <col min="10" max="16384" width="9.140625" style="29"/>
  </cols>
  <sheetData>
    <row r="1" spans="1:14" x14ac:dyDescent="0.3">
      <c r="A1" s="36"/>
      <c r="B1" s="36"/>
      <c r="C1" s="36"/>
      <c r="D1" s="36"/>
      <c r="E1" s="36"/>
      <c r="F1" s="36"/>
      <c r="G1" s="36"/>
      <c r="H1" s="36"/>
      <c r="I1" s="36"/>
      <c r="J1" s="25"/>
      <c r="K1" s="25"/>
      <c r="L1" s="25"/>
      <c r="M1" s="25"/>
      <c r="N1" s="25"/>
    </row>
    <row r="2" spans="1:14" x14ac:dyDescent="0.3">
      <c r="A2" s="36"/>
      <c r="B2" s="36"/>
      <c r="C2" s="36"/>
      <c r="D2" s="36"/>
      <c r="E2" s="36"/>
      <c r="F2" s="36"/>
      <c r="G2" s="36"/>
      <c r="H2" s="36"/>
      <c r="I2" s="36"/>
      <c r="J2" s="25"/>
      <c r="K2" s="25"/>
      <c r="L2" s="25"/>
      <c r="M2" s="25"/>
      <c r="N2" s="25"/>
    </row>
    <row r="3" spans="1:14" x14ac:dyDescent="0.3">
      <c r="B3" s="37" t="s">
        <v>55</v>
      </c>
      <c r="C3" s="37"/>
      <c r="D3" s="37"/>
      <c r="E3" s="37"/>
      <c r="F3" s="37"/>
      <c r="G3" s="37"/>
      <c r="H3" s="37"/>
      <c r="I3" s="37"/>
      <c r="J3" s="25"/>
      <c r="K3" s="25"/>
      <c r="L3" s="25"/>
      <c r="M3" s="25"/>
      <c r="N3" s="25"/>
    </row>
    <row r="4" spans="1:14" ht="54.75" x14ac:dyDescent="0.3">
      <c r="A4" s="38" t="s">
        <v>0</v>
      </c>
      <c r="B4" s="2" t="s">
        <v>5</v>
      </c>
      <c r="C4" s="2" t="s">
        <v>6</v>
      </c>
      <c r="D4" s="3" t="s">
        <v>4</v>
      </c>
      <c r="E4" s="2" t="s">
        <v>48</v>
      </c>
      <c r="F4" s="2" t="s">
        <v>6</v>
      </c>
      <c r="G4" s="3" t="s">
        <v>50</v>
      </c>
      <c r="H4" s="2" t="s">
        <v>48</v>
      </c>
      <c r="I4" s="2" t="s">
        <v>7</v>
      </c>
      <c r="J4" s="25"/>
      <c r="K4" s="25"/>
      <c r="L4" s="25"/>
      <c r="M4" s="25"/>
      <c r="N4" s="25"/>
    </row>
    <row r="5" spans="1:14" x14ac:dyDescent="0.3">
      <c r="A5" s="39"/>
      <c r="B5" s="4" t="s">
        <v>1</v>
      </c>
      <c r="C5" s="4">
        <v>385</v>
      </c>
      <c r="D5" s="5">
        <v>338</v>
      </c>
      <c r="E5" s="4">
        <f>D5*100/C5</f>
        <v>87.79220779220779</v>
      </c>
      <c r="F5" s="4">
        <v>1529</v>
      </c>
      <c r="G5" s="5">
        <v>1501</v>
      </c>
      <c r="H5" s="4">
        <f>G5*100/F5</f>
        <v>98.168737737083063</v>
      </c>
      <c r="I5" s="4">
        <v>96</v>
      </c>
      <c r="J5" s="25"/>
      <c r="K5" s="25"/>
      <c r="L5" s="25"/>
      <c r="M5" s="25"/>
      <c r="N5" s="25"/>
    </row>
    <row r="6" spans="1:14" x14ac:dyDescent="0.3">
      <c r="A6" s="39"/>
      <c r="B6" s="4" t="s">
        <v>2</v>
      </c>
      <c r="C6" s="4">
        <v>104</v>
      </c>
      <c r="D6" s="5">
        <v>92</v>
      </c>
      <c r="E6" s="4">
        <f t="shared" ref="E6:E8" si="0">D6*100/C6</f>
        <v>88.461538461538467</v>
      </c>
      <c r="F6" s="4">
        <v>497</v>
      </c>
      <c r="G6" s="5">
        <v>478</v>
      </c>
      <c r="H6" s="4">
        <f t="shared" ref="H6:H8" si="1">G6*100/F6</f>
        <v>96.177062374245466</v>
      </c>
      <c r="I6" s="4">
        <v>94.8</v>
      </c>
      <c r="J6" s="25"/>
      <c r="K6" s="25"/>
      <c r="L6" s="25"/>
      <c r="M6" s="25"/>
      <c r="N6" s="25"/>
    </row>
    <row r="7" spans="1:14" x14ac:dyDescent="0.3">
      <c r="A7" s="40"/>
      <c r="B7" s="4" t="s">
        <v>3</v>
      </c>
      <c r="C7" s="4">
        <v>101</v>
      </c>
      <c r="D7" s="5">
        <v>82</v>
      </c>
      <c r="E7" s="4">
        <f t="shared" si="0"/>
        <v>81.188118811881182</v>
      </c>
      <c r="F7" s="4">
        <v>398</v>
      </c>
      <c r="G7" s="5">
        <v>374</v>
      </c>
      <c r="H7" s="4">
        <f t="shared" si="1"/>
        <v>93.969849246231149</v>
      </c>
      <c r="I7" s="4">
        <v>91.4</v>
      </c>
      <c r="J7" s="25"/>
      <c r="K7" s="25"/>
      <c r="L7" s="25"/>
      <c r="M7" s="25"/>
      <c r="N7" s="25"/>
    </row>
    <row r="8" spans="1:14" x14ac:dyDescent="0.3">
      <c r="A8" s="30"/>
      <c r="B8" s="33" t="s">
        <v>7</v>
      </c>
      <c r="C8" s="33">
        <f>C5+C6+C7</f>
        <v>590</v>
      </c>
      <c r="D8" s="34">
        <f>D5+D6+D7</f>
        <v>512</v>
      </c>
      <c r="E8" s="33">
        <f t="shared" si="0"/>
        <v>86.779661016949149</v>
      </c>
      <c r="F8" s="33">
        <f>F5+F6+F7</f>
        <v>2424</v>
      </c>
      <c r="G8" s="34">
        <f>G5+G6+G7</f>
        <v>2353</v>
      </c>
      <c r="H8" s="4">
        <f t="shared" si="1"/>
        <v>97.070957095709574</v>
      </c>
      <c r="I8" s="10">
        <v>95</v>
      </c>
      <c r="J8" s="25"/>
      <c r="K8" s="25"/>
      <c r="L8" s="25"/>
      <c r="M8" s="25"/>
      <c r="N8" s="25"/>
    </row>
    <row r="9" spans="1:14" x14ac:dyDescent="0.3">
      <c r="A9" s="41"/>
      <c r="B9" s="42"/>
      <c r="C9" s="42"/>
      <c r="D9" s="42"/>
      <c r="E9" s="42"/>
      <c r="F9" s="42"/>
      <c r="G9" s="42"/>
      <c r="H9" s="42"/>
      <c r="I9" s="43"/>
      <c r="J9" s="25"/>
      <c r="K9" s="25"/>
      <c r="L9" s="25"/>
      <c r="M9" s="25"/>
      <c r="N9" s="25"/>
    </row>
    <row r="10" spans="1:14" x14ac:dyDescent="0.3">
      <c r="A10" s="31"/>
      <c r="B10" s="37" t="s">
        <v>49</v>
      </c>
      <c r="C10" s="37"/>
      <c r="D10" s="37"/>
      <c r="E10" s="37"/>
      <c r="F10" s="37"/>
      <c r="G10" s="37"/>
      <c r="H10" s="37"/>
      <c r="I10" s="37"/>
      <c r="J10" s="25"/>
      <c r="K10" s="25"/>
      <c r="L10" s="25"/>
      <c r="M10" s="25"/>
      <c r="N10" s="25"/>
    </row>
    <row r="11" spans="1:14" ht="54.75" x14ac:dyDescent="0.3">
      <c r="A11" s="32"/>
      <c r="B11" s="2" t="s">
        <v>5</v>
      </c>
      <c r="C11" s="2" t="s">
        <v>6</v>
      </c>
      <c r="D11" s="3" t="s">
        <v>4</v>
      </c>
      <c r="E11" s="2" t="s">
        <v>48</v>
      </c>
      <c r="F11" s="2" t="s">
        <v>6</v>
      </c>
      <c r="G11" s="3" t="s">
        <v>50</v>
      </c>
      <c r="H11" s="2" t="s">
        <v>48</v>
      </c>
      <c r="I11" s="2" t="s">
        <v>7</v>
      </c>
      <c r="J11" s="25"/>
      <c r="K11" s="25"/>
      <c r="L11" s="25"/>
      <c r="M11" s="25"/>
      <c r="N11" s="25"/>
    </row>
    <row r="12" spans="1:14" x14ac:dyDescent="0.3">
      <c r="A12" s="35" t="s">
        <v>11</v>
      </c>
      <c r="B12" s="4" t="s">
        <v>8</v>
      </c>
      <c r="C12" s="4">
        <v>431</v>
      </c>
      <c r="D12" s="5">
        <v>310</v>
      </c>
      <c r="E12" s="4">
        <f>D12*100/C12</f>
        <v>71.92575406032482</v>
      </c>
      <c r="F12" s="4">
        <v>1939</v>
      </c>
      <c r="G12" s="5">
        <v>1619</v>
      </c>
      <c r="H12" s="4">
        <f>G12*100/F12</f>
        <v>83.496647756575555</v>
      </c>
      <c r="I12" s="4">
        <v>81.400000000000006</v>
      </c>
      <c r="J12" s="25"/>
      <c r="K12" s="25"/>
      <c r="L12" s="25"/>
      <c r="M12" s="25"/>
      <c r="N12" s="25"/>
    </row>
    <row r="13" spans="1:14" x14ac:dyDescent="0.3">
      <c r="A13" s="35"/>
      <c r="B13" s="4" t="s">
        <v>10</v>
      </c>
      <c r="C13" s="4">
        <v>18</v>
      </c>
      <c r="D13" s="5">
        <v>18</v>
      </c>
      <c r="E13" s="4">
        <f>D13*100/C13</f>
        <v>100</v>
      </c>
      <c r="F13" s="4">
        <v>83</v>
      </c>
      <c r="G13" s="5">
        <v>83</v>
      </c>
      <c r="H13" s="4">
        <f>G13*100/F13</f>
        <v>100</v>
      </c>
      <c r="I13" s="4">
        <v>100</v>
      </c>
      <c r="J13" s="25"/>
      <c r="K13" s="25"/>
      <c r="L13" s="25"/>
      <c r="M13" s="25"/>
      <c r="N13" s="25"/>
    </row>
    <row r="14" spans="1:14" x14ac:dyDescent="0.3">
      <c r="A14" s="32"/>
      <c r="B14" s="4" t="s">
        <v>7</v>
      </c>
      <c r="C14" s="4">
        <f>C12+C13</f>
        <v>449</v>
      </c>
      <c r="D14" s="5">
        <f>D12+D13</f>
        <v>328</v>
      </c>
      <c r="E14" s="4">
        <f>D14*100/C14</f>
        <v>73.051224944320708</v>
      </c>
      <c r="F14" s="4">
        <f>F12+F13</f>
        <v>2022</v>
      </c>
      <c r="G14" s="5">
        <f>G12+G13</f>
        <v>1702</v>
      </c>
      <c r="H14" s="4">
        <f>G14*100/F14</f>
        <v>84.174085064292782</v>
      </c>
      <c r="I14" s="17">
        <v>82.2</v>
      </c>
      <c r="J14" s="25"/>
      <c r="K14" s="25"/>
      <c r="L14" s="25"/>
      <c r="M14" s="25"/>
      <c r="N14" s="25"/>
    </row>
    <row r="15" spans="1:14" x14ac:dyDescent="0.3">
      <c r="A15" s="44"/>
      <c r="B15" s="45"/>
      <c r="C15" s="45"/>
      <c r="D15" s="45"/>
      <c r="E15" s="45"/>
      <c r="F15" s="45"/>
      <c r="G15" s="45"/>
      <c r="H15" s="45"/>
      <c r="I15" s="46"/>
      <c r="J15" s="25"/>
      <c r="K15" s="25"/>
      <c r="L15" s="25"/>
      <c r="M15" s="25"/>
      <c r="N15" s="25"/>
    </row>
    <row r="16" spans="1:14" x14ac:dyDescent="0.3">
      <c r="A16" s="32"/>
      <c r="B16" s="37" t="s">
        <v>49</v>
      </c>
      <c r="C16" s="37"/>
      <c r="D16" s="37"/>
      <c r="E16" s="37"/>
      <c r="F16" s="37"/>
      <c r="G16" s="37"/>
      <c r="H16" s="37"/>
      <c r="I16" s="37"/>
      <c r="J16" s="25"/>
      <c r="K16" s="25"/>
      <c r="L16" s="25"/>
      <c r="M16" s="25"/>
      <c r="N16" s="25"/>
    </row>
    <row r="17" spans="1:14" ht="54.75" x14ac:dyDescent="0.3">
      <c r="A17" s="32"/>
      <c r="B17" s="2" t="s">
        <v>5</v>
      </c>
      <c r="C17" s="2" t="s">
        <v>6</v>
      </c>
      <c r="D17" s="3" t="s">
        <v>4</v>
      </c>
      <c r="E17" s="2" t="s">
        <v>48</v>
      </c>
      <c r="F17" s="2" t="s">
        <v>6</v>
      </c>
      <c r="G17" s="3" t="s">
        <v>50</v>
      </c>
      <c r="H17" s="2" t="s">
        <v>48</v>
      </c>
      <c r="I17" s="2" t="s">
        <v>7</v>
      </c>
      <c r="J17" s="25"/>
      <c r="K17" s="25"/>
      <c r="L17" s="25"/>
      <c r="M17" s="25"/>
      <c r="N17" s="25"/>
    </row>
    <row r="18" spans="1:14" x14ac:dyDescent="0.3">
      <c r="A18" s="35" t="s">
        <v>12</v>
      </c>
      <c r="B18" s="4" t="s">
        <v>13</v>
      </c>
      <c r="C18" s="4">
        <v>156</v>
      </c>
      <c r="D18" s="5">
        <v>137</v>
      </c>
      <c r="E18" s="4">
        <f>D18*100/C18</f>
        <v>87.820512820512818</v>
      </c>
      <c r="F18" s="4">
        <v>692</v>
      </c>
      <c r="G18" s="5">
        <v>686</v>
      </c>
      <c r="H18" s="4">
        <f>G18*100/F18</f>
        <v>99.132947976878611</v>
      </c>
      <c r="I18" s="4">
        <v>97.1</v>
      </c>
      <c r="J18" s="25"/>
      <c r="K18" s="25"/>
      <c r="L18" s="25"/>
      <c r="M18" s="25"/>
      <c r="N18" s="25"/>
    </row>
    <row r="19" spans="1:14" x14ac:dyDescent="0.3">
      <c r="A19" s="35"/>
      <c r="B19" s="4" t="s">
        <v>14</v>
      </c>
      <c r="C19" s="4">
        <v>36</v>
      </c>
      <c r="D19" s="5">
        <v>30</v>
      </c>
      <c r="E19" s="4">
        <f t="shared" ref="E19:E29" si="2">D19*100/C19</f>
        <v>83.333333333333329</v>
      </c>
      <c r="F19" s="4">
        <v>162</v>
      </c>
      <c r="G19" s="5">
        <v>153</v>
      </c>
      <c r="H19" s="4">
        <f t="shared" ref="H19:H29" si="3">G19*100/F19</f>
        <v>94.444444444444443</v>
      </c>
      <c r="I19" s="4">
        <v>92.4</v>
      </c>
      <c r="J19" s="25"/>
      <c r="K19" s="25"/>
      <c r="L19" s="25"/>
      <c r="M19" s="25"/>
      <c r="N19" s="25"/>
    </row>
    <row r="20" spans="1:14" x14ac:dyDescent="0.3">
      <c r="A20" s="35"/>
      <c r="B20" s="4" t="s">
        <v>15</v>
      </c>
      <c r="C20" s="4">
        <v>116</v>
      </c>
      <c r="D20" s="5">
        <v>102</v>
      </c>
      <c r="E20" s="4">
        <f t="shared" si="2"/>
        <v>87.931034482758619</v>
      </c>
      <c r="F20" s="4">
        <v>477</v>
      </c>
      <c r="G20" s="5">
        <v>460</v>
      </c>
      <c r="H20" s="4">
        <f t="shared" si="3"/>
        <v>96.436058700209642</v>
      </c>
      <c r="I20" s="4">
        <v>94.8</v>
      </c>
      <c r="J20" s="25"/>
      <c r="K20" s="25"/>
      <c r="L20" s="25"/>
      <c r="M20" s="25"/>
      <c r="N20" s="25"/>
    </row>
    <row r="21" spans="1:14" x14ac:dyDescent="0.3">
      <c r="A21" s="35"/>
      <c r="B21" s="4" t="s">
        <v>16</v>
      </c>
      <c r="C21" s="4">
        <v>69</v>
      </c>
      <c r="D21" s="5">
        <v>63</v>
      </c>
      <c r="E21" s="4">
        <f t="shared" si="2"/>
        <v>91.304347826086953</v>
      </c>
      <c r="F21" s="4">
        <v>321</v>
      </c>
      <c r="G21" s="5">
        <v>316</v>
      </c>
      <c r="H21" s="4">
        <f t="shared" si="3"/>
        <v>98.442367601246104</v>
      </c>
      <c r="I21" s="4">
        <v>97.1</v>
      </c>
      <c r="J21" s="25"/>
      <c r="K21" s="25"/>
      <c r="L21" s="25"/>
      <c r="M21" s="25"/>
      <c r="N21" s="25"/>
    </row>
    <row r="22" spans="1:14" x14ac:dyDescent="0.3">
      <c r="A22" s="35"/>
      <c r="B22" s="4" t="s">
        <v>17</v>
      </c>
      <c r="C22" s="4">
        <v>118</v>
      </c>
      <c r="D22" s="5">
        <v>108</v>
      </c>
      <c r="E22" s="4">
        <f t="shared" si="2"/>
        <v>91.525423728813564</v>
      </c>
      <c r="F22" s="4">
        <v>476</v>
      </c>
      <c r="G22" s="5">
        <v>463</v>
      </c>
      <c r="H22" s="4">
        <f t="shared" si="3"/>
        <v>97.268907563025209</v>
      </c>
      <c r="I22" s="4">
        <v>96.1</v>
      </c>
      <c r="J22" s="25"/>
      <c r="K22" s="25"/>
      <c r="L22" s="25"/>
      <c r="M22" s="25"/>
      <c r="N22" s="25"/>
    </row>
    <row r="23" spans="1:14" x14ac:dyDescent="0.3">
      <c r="A23" s="35"/>
      <c r="B23" s="4" t="s">
        <v>51</v>
      </c>
      <c r="C23" s="4">
        <v>55</v>
      </c>
      <c r="D23" s="5">
        <v>48</v>
      </c>
      <c r="E23" s="4">
        <f t="shared" si="2"/>
        <v>87.272727272727266</v>
      </c>
      <c r="F23" s="4">
        <v>149</v>
      </c>
      <c r="G23" s="5">
        <v>83</v>
      </c>
      <c r="H23" s="4">
        <f t="shared" si="3"/>
        <v>55.70469798657718</v>
      </c>
      <c r="I23" s="4">
        <v>64.2</v>
      </c>
      <c r="J23" s="25"/>
      <c r="K23" s="25"/>
      <c r="L23" s="25"/>
      <c r="M23" s="25"/>
      <c r="N23" s="25"/>
    </row>
    <row r="24" spans="1:14" x14ac:dyDescent="0.3">
      <c r="A24" s="35"/>
      <c r="B24" s="4" t="s">
        <v>18</v>
      </c>
      <c r="C24" s="4">
        <v>143</v>
      </c>
      <c r="D24" s="5">
        <v>117</v>
      </c>
      <c r="E24" s="4">
        <f t="shared" si="2"/>
        <v>81.818181818181813</v>
      </c>
      <c r="F24" s="4">
        <v>585</v>
      </c>
      <c r="G24" s="5">
        <v>569</v>
      </c>
      <c r="H24" s="4">
        <f t="shared" si="3"/>
        <v>97.26495726495726</v>
      </c>
      <c r="I24" s="4">
        <v>94.2</v>
      </c>
      <c r="J24" s="25"/>
      <c r="K24" s="25"/>
      <c r="L24" s="25"/>
      <c r="M24" s="25"/>
      <c r="N24" s="25"/>
    </row>
    <row r="25" spans="1:14" x14ac:dyDescent="0.3">
      <c r="A25" s="35"/>
      <c r="B25" s="4" t="s">
        <v>19</v>
      </c>
      <c r="C25" s="4">
        <v>138</v>
      </c>
      <c r="D25" s="5">
        <v>103</v>
      </c>
      <c r="E25" s="4">
        <f t="shared" si="2"/>
        <v>74.637681159420296</v>
      </c>
      <c r="F25" s="4">
        <v>530</v>
      </c>
      <c r="G25" s="5">
        <v>502</v>
      </c>
      <c r="H25" s="4">
        <f t="shared" si="3"/>
        <v>94.716981132075475</v>
      </c>
      <c r="I25" s="4">
        <v>90.6</v>
      </c>
      <c r="J25" s="25"/>
      <c r="K25" s="25"/>
      <c r="L25" s="25"/>
      <c r="M25" s="25"/>
      <c r="N25" s="25"/>
    </row>
    <row r="26" spans="1:14" x14ac:dyDescent="0.3">
      <c r="A26" s="35"/>
      <c r="B26" s="4" t="s">
        <v>20</v>
      </c>
      <c r="C26" s="4">
        <v>79</v>
      </c>
      <c r="D26" s="5">
        <v>62</v>
      </c>
      <c r="E26" s="4">
        <f t="shared" si="2"/>
        <v>78.481012658227854</v>
      </c>
      <c r="F26" s="4">
        <v>256</v>
      </c>
      <c r="G26" s="5">
        <v>254</v>
      </c>
      <c r="H26" s="4">
        <f t="shared" si="3"/>
        <v>99.21875</v>
      </c>
      <c r="I26" s="4">
        <v>94.3</v>
      </c>
      <c r="J26" s="25"/>
      <c r="K26" s="25"/>
      <c r="L26" s="25"/>
      <c r="M26" s="25"/>
      <c r="N26" s="25"/>
    </row>
    <row r="27" spans="1:14" x14ac:dyDescent="0.3">
      <c r="A27" s="35"/>
      <c r="B27" s="4" t="s">
        <v>21</v>
      </c>
      <c r="C27" s="4">
        <v>37</v>
      </c>
      <c r="D27" s="5">
        <v>33</v>
      </c>
      <c r="E27" s="4">
        <f t="shared" si="2"/>
        <v>89.189189189189193</v>
      </c>
      <c r="F27" s="4">
        <v>118</v>
      </c>
      <c r="G27" s="5">
        <v>110</v>
      </c>
      <c r="H27" s="4">
        <f t="shared" si="3"/>
        <v>93.220338983050851</v>
      </c>
      <c r="I27" s="4">
        <v>92.3</v>
      </c>
      <c r="J27" s="25"/>
      <c r="K27" s="25"/>
      <c r="L27" s="25"/>
      <c r="M27" s="25"/>
      <c r="N27" s="25"/>
    </row>
    <row r="28" spans="1:14" x14ac:dyDescent="0.3">
      <c r="A28" s="35"/>
      <c r="B28" s="4" t="s">
        <v>22</v>
      </c>
      <c r="C28" s="4">
        <v>186</v>
      </c>
      <c r="D28" s="5">
        <v>136</v>
      </c>
      <c r="E28" s="4">
        <f t="shared" si="2"/>
        <v>73.118279569892479</v>
      </c>
      <c r="F28" s="4">
        <v>688</v>
      </c>
      <c r="G28" s="5">
        <v>667</v>
      </c>
      <c r="H28" s="4">
        <f t="shared" si="3"/>
        <v>96.947674418604649</v>
      </c>
      <c r="I28" s="4">
        <v>91.9</v>
      </c>
      <c r="J28" s="25"/>
      <c r="K28" s="25"/>
      <c r="L28" s="25"/>
      <c r="M28" s="25"/>
      <c r="N28" s="25"/>
    </row>
    <row r="29" spans="1:14" x14ac:dyDescent="0.3">
      <c r="A29" s="35"/>
      <c r="B29" s="4" t="s">
        <v>24</v>
      </c>
      <c r="C29" s="4">
        <v>10</v>
      </c>
      <c r="D29" s="5">
        <v>7</v>
      </c>
      <c r="E29" s="4">
        <f t="shared" si="2"/>
        <v>70</v>
      </c>
      <c r="F29" s="4">
        <v>41</v>
      </c>
      <c r="G29" s="5">
        <v>34</v>
      </c>
      <c r="H29" s="4">
        <f t="shared" si="3"/>
        <v>82.926829268292678</v>
      </c>
      <c r="I29" s="4">
        <v>80.400000000000006</v>
      </c>
      <c r="J29" s="25"/>
      <c r="K29" s="25"/>
      <c r="L29" s="25"/>
      <c r="M29" s="25"/>
      <c r="N29" s="25"/>
    </row>
    <row r="30" spans="1:14" x14ac:dyDescent="0.3">
      <c r="A30" s="32"/>
      <c r="B30" s="4" t="s">
        <v>7</v>
      </c>
      <c r="C30" s="4">
        <f>C18+C19+C20+C21+C22+C23+C24+C25+C26+C27+C28+C29</f>
        <v>1143</v>
      </c>
      <c r="D30" s="4">
        <f t="shared" ref="D30:G30" si="4">D18+D19+D20+D21+D22+D23+D24+D25+D26+D27+D28+D29</f>
        <v>946</v>
      </c>
      <c r="E30" s="4">
        <f>D30*100/C30</f>
        <v>82.764654418197722</v>
      </c>
      <c r="F30" s="4">
        <f t="shared" si="4"/>
        <v>4495</v>
      </c>
      <c r="G30" s="4">
        <f t="shared" si="4"/>
        <v>4297</v>
      </c>
      <c r="H30" s="4">
        <f>G30*100/F30</f>
        <v>95.595105672969964</v>
      </c>
      <c r="I30" s="4">
        <v>93</v>
      </c>
      <c r="J30" s="25"/>
      <c r="K30" s="25"/>
      <c r="L30" s="25"/>
      <c r="M30" s="25"/>
      <c r="N30" s="25"/>
    </row>
    <row r="31" spans="1:14" x14ac:dyDescent="0.3">
      <c r="A31" s="44"/>
      <c r="B31" s="45"/>
      <c r="C31" s="45"/>
      <c r="D31" s="45"/>
      <c r="E31" s="45"/>
      <c r="F31" s="45"/>
      <c r="G31" s="45"/>
      <c r="H31" s="45"/>
      <c r="I31" s="46"/>
      <c r="J31" s="25"/>
      <c r="K31" s="25"/>
      <c r="L31" s="25"/>
      <c r="M31" s="25"/>
      <c r="N31" s="25"/>
    </row>
    <row r="32" spans="1:14" x14ac:dyDescent="0.3">
      <c r="A32" s="32"/>
      <c r="B32" s="37" t="s">
        <v>49</v>
      </c>
      <c r="C32" s="37"/>
      <c r="D32" s="37"/>
      <c r="E32" s="37"/>
      <c r="F32" s="37"/>
      <c r="G32" s="37"/>
      <c r="H32" s="37"/>
      <c r="I32" s="37"/>
      <c r="J32" s="25"/>
      <c r="K32" s="25"/>
      <c r="L32" s="25"/>
      <c r="M32" s="25"/>
      <c r="N32" s="25"/>
    </row>
    <row r="33" spans="1:14" ht="54.75" x14ac:dyDescent="0.3">
      <c r="A33" s="35" t="s">
        <v>25</v>
      </c>
      <c r="B33" s="2" t="s">
        <v>5</v>
      </c>
      <c r="C33" s="2" t="s">
        <v>6</v>
      </c>
      <c r="D33" s="3" t="s">
        <v>4</v>
      </c>
      <c r="E33" s="2" t="s">
        <v>48</v>
      </c>
      <c r="F33" s="2" t="s">
        <v>6</v>
      </c>
      <c r="G33" s="3" t="s">
        <v>50</v>
      </c>
      <c r="H33" s="2" t="s">
        <v>48</v>
      </c>
      <c r="I33" s="2" t="s">
        <v>7</v>
      </c>
      <c r="J33" s="25"/>
      <c r="K33" s="25"/>
      <c r="L33" s="25"/>
      <c r="M33" s="25"/>
      <c r="N33" s="25"/>
    </row>
    <row r="34" spans="1:14" x14ac:dyDescent="0.3">
      <c r="A34" s="35"/>
      <c r="B34" s="4" t="s">
        <v>27</v>
      </c>
      <c r="C34" s="4">
        <v>62</v>
      </c>
      <c r="D34" s="5">
        <v>57</v>
      </c>
      <c r="E34" s="4">
        <f>D34*100/C34</f>
        <v>91.935483870967744</v>
      </c>
      <c r="F34" s="4">
        <v>274</v>
      </c>
      <c r="G34" s="5">
        <v>270</v>
      </c>
      <c r="H34" s="4">
        <f>G34*100/F34</f>
        <v>98.540145985401466</v>
      </c>
      <c r="I34" s="4">
        <v>97.3</v>
      </c>
      <c r="J34" s="25"/>
      <c r="K34" s="25"/>
      <c r="L34" s="25"/>
      <c r="M34" s="25"/>
      <c r="N34" s="25"/>
    </row>
    <row r="35" spans="1:14" x14ac:dyDescent="0.3">
      <c r="A35" s="35"/>
      <c r="B35" s="4" t="s">
        <v>26</v>
      </c>
      <c r="C35" s="4">
        <v>64</v>
      </c>
      <c r="D35" s="5">
        <v>54</v>
      </c>
      <c r="E35" s="4">
        <f t="shared" ref="E35:E44" si="5">D35*100/C35</f>
        <v>84.375</v>
      </c>
      <c r="F35" s="4">
        <v>284</v>
      </c>
      <c r="G35" s="5">
        <v>277</v>
      </c>
      <c r="H35" s="4">
        <f t="shared" ref="H35:H44" si="6">G35*100/F35</f>
        <v>97.535211267605632</v>
      </c>
      <c r="I35" s="4">
        <v>95.1</v>
      </c>
      <c r="J35" s="25"/>
      <c r="K35" s="25"/>
      <c r="L35" s="25"/>
      <c r="M35" s="25"/>
      <c r="N35" s="25"/>
    </row>
    <row r="36" spans="1:14" x14ac:dyDescent="0.3">
      <c r="A36" s="35"/>
      <c r="B36" s="4" t="s">
        <v>28</v>
      </c>
      <c r="C36" s="4">
        <v>175</v>
      </c>
      <c r="D36" s="5">
        <v>162</v>
      </c>
      <c r="E36" s="4">
        <f t="shared" si="5"/>
        <v>92.571428571428569</v>
      </c>
      <c r="F36" s="4">
        <v>670</v>
      </c>
      <c r="G36" s="5">
        <v>658</v>
      </c>
      <c r="H36" s="4">
        <f t="shared" si="6"/>
        <v>98.208955223880594</v>
      </c>
      <c r="I36" s="4">
        <v>97</v>
      </c>
      <c r="J36" s="25"/>
      <c r="K36" s="25"/>
      <c r="L36" s="25"/>
      <c r="M36" s="25"/>
      <c r="N36" s="25"/>
    </row>
    <row r="37" spans="1:14" x14ac:dyDescent="0.3">
      <c r="A37" s="35"/>
      <c r="B37" s="4" t="s">
        <v>29</v>
      </c>
      <c r="C37" s="4">
        <v>39</v>
      </c>
      <c r="D37" s="5">
        <v>35</v>
      </c>
      <c r="E37" s="4">
        <f t="shared" si="5"/>
        <v>89.743589743589737</v>
      </c>
      <c r="F37" s="4">
        <v>129</v>
      </c>
      <c r="G37" s="5">
        <v>127</v>
      </c>
      <c r="H37" s="4">
        <f t="shared" si="6"/>
        <v>98.449612403100772</v>
      </c>
      <c r="I37" s="4">
        <v>96.4</v>
      </c>
      <c r="J37" s="25"/>
      <c r="K37" s="25"/>
      <c r="L37" s="25"/>
      <c r="M37" s="25"/>
      <c r="N37" s="25"/>
    </row>
    <row r="38" spans="1:14" x14ac:dyDescent="0.3">
      <c r="A38" s="35"/>
      <c r="B38" s="4" t="s">
        <v>30</v>
      </c>
      <c r="C38" s="4">
        <v>81</v>
      </c>
      <c r="D38" s="5">
        <v>49</v>
      </c>
      <c r="E38" s="4">
        <f t="shared" si="5"/>
        <v>60.493827160493829</v>
      </c>
      <c r="F38" s="4">
        <v>348</v>
      </c>
      <c r="G38" s="5">
        <v>311</v>
      </c>
      <c r="H38" s="4">
        <f t="shared" si="6"/>
        <v>89.367816091954026</v>
      </c>
      <c r="I38" s="4">
        <v>83.9</v>
      </c>
      <c r="J38" s="25"/>
      <c r="K38" s="25"/>
      <c r="L38" s="25"/>
      <c r="M38" s="25"/>
      <c r="N38" s="25"/>
    </row>
    <row r="39" spans="1:14" x14ac:dyDescent="0.3">
      <c r="A39" s="35"/>
      <c r="B39" s="4" t="s">
        <v>31</v>
      </c>
      <c r="C39" s="4">
        <v>65</v>
      </c>
      <c r="D39" s="5">
        <v>45</v>
      </c>
      <c r="E39" s="4">
        <f t="shared" si="5"/>
        <v>69.230769230769226</v>
      </c>
      <c r="F39" s="4">
        <v>269</v>
      </c>
      <c r="G39" s="5">
        <v>261</v>
      </c>
      <c r="H39" s="4">
        <f t="shared" si="6"/>
        <v>97.026022304832708</v>
      </c>
      <c r="I39" s="4">
        <v>91.6</v>
      </c>
      <c r="J39" s="25"/>
      <c r="K39" s="25"/>
      <c r="L39" s="25"/>
      <c r="M39" s="25"/>
      <c r="N39" s="25"/>
    </row>
    <row r="40" spans="1:14" x14ac:dyDescent="0.3">
      <c r="A40" s="35"/>
      <c r="B40" s="4" t="s">
        <v>32</v>
      </c>
      <c r="C40" s="4">
        <v>111</v>
      </c>
      <c r="D40" s="5">
        <v>92</v>
      </c>
      <c r="E40" s="4">
        <f t="shared" si="5"/>
        <v>82.882882882882882</v>
      </c>
      <c r="F40" s="4">
        <v>490</v>
      </c>
      <c r="G40" s="5">
        <v>449</v>
      </c>
      <c r="H40" s="4">
        <f t="shared" si="6"/>
        <v>91.632653061224488</v>
      </c>
      <c r="I40" s="4">
        <v>90</v>
      </c>
      <c r="J40" s="25"/>
      <c r="K40" s="25"/>
      <c r="L40" s="25"/>
      <c r="M40" s="25"/>
      <c r="N40" s="25"/>
    </row>
    <row r="41" spans="1:14" x14ac:dyDescent="0.3">
      <c r="A41" s="35"/>
      <c r="B41" s="4" t="s">
        <v>33</v>
      </c>
      <c r="C41" s="4">
        <v>78</v>
      </c>
      <c r="D41" s="5">
        <v>72</v>
      </c>
      <c r="E41" s="4">
        <f t="shared" si="5"/>
        <v>92.307692307692307</v>
      </c>
      <c r="F41" s="4">
        <v>239</v>
      </c>
      <c r="G41" s="5">
        <v>226</v>
      </c>
      <c r="H41" s="4">
        <f t="shared" si="6"/>
        <v>94.560669456066947</v>
      </c>
      <c r="I41" s="4">
        <v>94</v>
      </c>
      <c r="J41" s="25"/>
      <c r="K41" s="25"/>
      <c r="L41" s="25"/>
      <c r="M41" s="25"/>
      <c r="N41" s="25"/>
    </row>
    <row r="42" spans="1:14" x14ac:dyDescent="0.3">
      <c r="A42" s="35"/>
      <c r="B42" s="4" t="s">
        <v>34</v>
      </c>
      <c r="C42" s="4">
        <v>20</v>
      </c>
      <c r="D42" s="5">
        <v>16</v>
      </c>
      <c r="E42" s="4">
        <f t="shared" si="5"/>
        <v>80</v>
      </c>
      <c r="F42" s="4">
        <v>119</v>
      </c>
      <c r="G42" s="5">
        <v>110</v>
      </c>
      <c r="H42" s="4">
        <f t="shared" si="6"/>
        <v>92.436974789915965</v>
      </c>
      <c r="I42" s="4">
        <v>90.7</v>
      </c>
      <c r="J42" s="25"/>
      <c r="K42" s="25"/>
      <c r="L42" s="25"/>
      <c r="M42" s="25"/>
      <c r="N42" s="25"/>
    </row>
    <row r="43" spans="1:14" x14ac:dyDescent="0.3">
      <c r="A43" s="35"/>
      <c r="B43" s="4" t="s">
        <v>35</v>
      </c>
      <c r="C43" s="4">
        <v>57</v>
      </c>
      <c r="D43" s="5">
        <v>46</v>
      </c>
      <c r="E43" s="4">
        <f t="shared" si="5"/>
        <v>80.701754385964918</v>
      </c>
      <c r="F43" s="4">
        <v>199</v>
      </c>
      <c r="G43" s="5">
        <v>191</v>
      </c>
      <c r="H43" s="4">
        <f t="shared" si="6"/>
        <v>95.979899497487438</v>
      </c>
      <c r="I43" s="4">
        <v>92.6</v>
      </c>
      <c r="J43" s="25"/>
      <c r="K43" s="25"/>
      <c r="L43" s="25"/>
      <c r="M43" s="25"/>
      <c r="N43" s="25"/>
    </row>
    <row r="44" spans="1:14" x14ac:dyDescent="0.3">
      <c r="A44" s="32"/>
      <c r="B44" s="4" t="s">
        <v>7</v>
      </c>
      <c r="C44" s="4">
        <f>C34+C35+C36+C37+C38+C39+C40+C41+C42+C43</f>
        <v>752</v>
      </c>
      <c r="D44" s="5">
        <f>D34+D35+D36+D37+D38+D39+D40+D41+D42+D43</f>
        <v>628</v>
      </c>
      <c r="E44" s="4">
        <f t="shared" si="5"/>
        <v>83.510638297872347</v>
      </c>
      <c r="F44" s="4">
        <f>F34+F35+F36+F37+F38+F39+F40+F41+F42+F43</f>
        <v>3021</v>
      </c>
      <c r="G44" s="5">
        <f>G34+G35+G36+G37+G38+G39+G40+G41+G42+G43</f>
        <v>2880</v>
      </c>
      <c r="H44" s="4">
        <f t="shared" si="6"/>
        <v>95.33267130089375</v>
      </c>
      <c r="I44" s="17">
        <v>93</v>
      </c>
      <c r="J44" s="25"/>
      <c r="K44" s="25"/>
      <c r="L44" s="25"/>
      <c r="M44" s="25"/>
      <c r="N44" s="25"/>
    </row>
    <row r="45" spans="1:14" x14ac:dyDescent="0.3">
      <c r="A45" s="44"/>
      <c r="B45" s="45"/>
      <c r="C45" s="45"/>
      <c r="D45" s="45"/>
      <c r="E45" s="45"/>
      <c r="F45" s="45"/>
      <c r="G45" s="45"/>
      <c r="H45" s="45"/>
      <c r="I45" s="46"/>
      <c r="J45" s="25"/>
      <c r="K45" s="25"/>
      <c r="L45" s="25"/>
      <c r="M45" s="25"/>
      <c r="N45" s="25"/>
    </row>
    <row r="46" spans="1:14" x14ac:dyDescent="0.3">
      <c r="A46" s="19"/>
      <c r="B46" s="37" t="s">
        <v>49</v>
      </c>
      <c r="C46" s="37"/>
      <c r="D46" s="37"/>
      <c r="E46" s="37"/>
      <c r="F46" s="37"/>
      <c r="G46" s="37"/>
      <c r="H46" s="37"/>
      <c r="I46" s="37"/>
      <c r="J46" s="25"/>
      <c r="K46" s="25"/>
      <c r="L46" s="25"/>
      <c r="M46" s="25"/>
      <c r="N46" s="25"/>
    </row>
    <row r="47" spans="1:14" ht="54.75" x14ac:dyDescent="0.3">
      <c r="A47" s="35" t="s">
        <v>36</v>
      </c>
      <c r="B47" s="2" t="s">
        <v>5</v>
      </c>
      <c r="C47" s="2" t="s">
        <v>6</v>
      </c>
      <c r="D47" s="3" t="s">
        <v>4</v>
      </c>
      <c r="E47" s="2" t="s">
        <v>48</v>
      </c>
      <c r="F47" s="2" t="s">
        <v>6</v>
      </c>
      <c r="G47" s="3" t="s">
        <v>50</v>
      </c>
      <c r="H47" s="2" t="s">
        <v>48</v>
      </c>
      <c r="I47" s="2" t="s">
        <v>7</v>
      </c>
      <c r="J47" s="25"/>
      <c r="K47" s="25"/>
      <c r="L47" s="25"/>
      <c r="M47" s="25"/>
      <c r="N47" s="25"/>
    </row>
    <row r="48" spans="1:14" x14ac:dyDescent="0.3">
      <c r="A48" s="35"/>
      <c r="B48" s="4" t="s">
        <v>52</v>
      </c>
      <c r="C48" s="4">
        <v>111</v>
      </c>
      <c r="D48" s="5">
        <v>81</v>
      </c>
      <c r="E48" s="4">
        <f>D48*100/C48</f>
        <v>72.972972972972968</v>
      </c>
      <c r="F48" s="4">
        <v>494</v>
      </c>
      <c r="G48" s="5">
        <v>470</v>
      </c>
      <c r="H48" s="4">
        <f>G48*100/F48</f>
        <v>95.141700404858298</v>
      </c>
      <c r="I48" s="4">
        <v>91</v>
      </c>
      <c r="J48" s="25"/>
      <c r="K48" s="25"/>
      <c r="L48" s="25"/>
      <c r="M48" s="25"/>
      <c r="N48" s="25"/>
    </row>
    <row r="49" spans="1:14" x14ac:dyDescent="0.3">
      <c r="A49" s="35"/>
      <c r="B49" s="4" t="s">
        <v>37</v>
      </c>
      <c r="C49" s="4">
        <v>96</v>
      </c>
      <c r="D49" s="5">
        <v>72</v>
      </c>
      <c r="E49" s="4">
        <f t="shared" ref="E49:E52" si="7">D49*100/C49</f>
        <v>75</v>
      </c>
      <c r="F49" s="4">
        <v>349</v>
      </c>
      <c r="G49" s="5">
        <v>330</v>
      </c>
      <c r="H49" s="4">
        <f t="shared" ref="H49:H52" si="8">G49*100/F49</f>
        <v>94.55587392550143</v>
      </c>
      <c r="I49" s="4">
        <v>90.3</v>
      </c>
      <c r="J49" s="25"/>
      <c r="K49" s="25"/>
      <c r="L49" s="25"/>
      <c r="M49" s="25"/>
      <c r="N49" s="25"/>
    </row>
    <row r="50" spans="1:14" x14ac:dyDescent="0.3">
      <c r="A50" s="35"/>
      <c r="B50" s="4" t="s">
        <v>38</v>
      </c>
      <c r="C50" s="4">
        <v>487</v>
      </c>
      <c r="D50" s="5">
        <v>390</v>
      </c>
      <c r="E50" s="4">
        <f t="shared" si="7"/>
        <v>80.082135523613957</v>
      </c>
      <c r="F50" s="4">
        <v>1675</v>
      </c>
      <c r="G50" s="5">
        <v>1623</v>
      </c>
      <c r="H50" s="4">
        <f t="shared" si="8"/>
        <v>96.895522388059703</v>
      </c>
      <c r="I50" s="4">
        <v>93.1</v>
      </c>
      <c r="J50" s="25"/>
      <c r="K50" s="25"/>
      <c r="L50" s="25"/>
      <c r="M50" s="25"/>
      <c r="N50" s="25"/>
    </row>
    <row r="51" spans="1:14" x14ac:dyDescent="0.3">
      <c r="A51" s="35"/>
      <c r="B51" s="4" t="s">
        <v>39</v>
      </c>
      <c r="C51" s="4">
        <v>168</v>
      </c>
      <c r="D51" s="5">
        <v>124</v>
      </c>
      <c r="E51" s="4">
        <f t="shared" si="7"/>
        <v>73.80952380952381</v>
      </c>
      <c r="F51" s="4">
        <v>605</v>
      </c>
      <c r="G51" s="5">
        <v>593</v>
      </c>
      <c r="H51" s="4">
        <f t="shared" si="8"/>
        <v>98.016528925619838</v>
      </c>
      <c r="I51" s="4">
        <v>92.8</v>
      </c>
      <c r="J51" s="25"/>
      <c r="K51" s="25"/>
      <c r="L51" s="25"/>
      <c r="M51" s="25"/>
      <c r="N51" s="25"/>
    </row>
    <row r="52" spans="1:14" x14ac:dyDescent="0.3">
      <c r="A52" s="32"/>
      <c r="B52" s="4" t="s">
        <v>7</v>
      </c>
      <c r="C52" s="4">
        <f>C48+C49+C50+C51</f>
        <v>862</v>
      </c>
      <c r="D52" s="5">
        <f>D48+D49+D50+D51</f>
        <v>667</v>
      </c>
      <c r="E52" s="4">
        <f t="shared" si="7"/>
        <v>77.378190255220417</v>
      </c>
      <c r="F52" s="4">
        <f>F48+F49+F50+F51</f>
        <v>3123</v>
      </c>
      <c r="G52" s="5">
        <f>G48+G49+G50+G51</f>
        <v>3016</v>
      </c>
      <c r="H52" s="4">
        <f t="shared" si="8"/>
        <v>96.573807236631438</v>
      </c>
      <c r="I52" s="17">
        <v>92.4</v>
      </c>
      <c r="J52" s="25"/>
      <c r="K52" s="25"/>
      <c r="L52" s="25"/>
      <c r="M52" s="25"/>
      <c r="N52" s="25"/>
    </row>
    <row r="53" spans="1:14" x14ac:dyDescent="0.3">
      <c r="A53" s="44"/>
      <c r="B53" s="45"/>
      <c r="C53" s="45"/>
      <c r="D53" s="45"/>
      <c r="E53" s="45"/>
      <c r="F53" s="45"/>
      <c r="G53" s="45"/>
      <c r="H53" s="45"/>
      <c r="I53" s="46"/>
      <c r="J53" s="25"/>
      <c r="K53" s="25"/>
      <c r="L53" s="25"/>
      <c r="M53" s="25"/>
      <c r="N53" s="25"/>
    </row>
    <row r="54" spans="1:14" x14ac:dyDescent="0.3">
      <c r="A54" s="19"/>
      <c r="B54" s="37" t="s">
        <v>49</v>
      </c>
      <c r="C54" s="37"/>
      <c r="D54" s="37"/>
      <c r="E54" s="37"/>
      <c r="F54" s="37"/>
      <c r="G54" s="37"/>
      <c r="H54" s="37"/>
      <c r="I54" s="37"/>
      <c r="J54" s="25"/>
      <c r="K54" s="25"/>
      <c r="L54" s="25"/>
      <c r="M54" s="25"/>
      <c r="N54" s="25"/>
    </row>
    <row r="55" spans="1:14" ht="54.75" x14ac:dyDescent="0.3">
      <c r="A55" s="35" t="s">
        <v>40</v>
      </c>
      <c r="B55" s="2" t="s">
        <v>5</v>
      </c>
      <c r="C55" s="2" t="s">
        <v>6</v>
      </c>
      <c r="D55" s="3" t="s">
        <v>4</v>
      </c>
      <c r="E55" s="2" t="s">
        <v>48</v>
      </c>
      <c r="F55" s="2" t="s">
        <v>6</v>
      </c>
      <c r="G55" s="3" t="s">
        <v>50</v>
      </c>
      <c r="H55" s="2" t="s">
        <v>48</v>
      </c>
      <c r="I55" s="2" t="s">
        <v>7</v>
      </c>
      <c r="J55" s="25"/>
      <c r="K55" s="25"/>
      <c r="L55" s="25"/>
      <c r="M55" s="25"/>
      <c r="N55" s="25"/>
    </row>
    <row r="56" spans="1:14" x14ac:dyDescent="0.3">
      <c r="A56" s="35"/>
      <c r="B56" s="4" t="s">
        <v>42</v>
      </c>
      <c r="C56" s="4">
        <v>51</v>
      </c>
      <c r="D56" s="5">
        <v>41</v>
      </c>
      <c r="E56" s="4">
        <f>D56*100/C56</f>
        <v>80.392156862745097</v>
      </c>
      <c r="F56" s="4">
        <v>185</v>
      </c>
      <c r="G56" s="5">
        <v>86</v>
      </c>
      <c r="H56" s="4">
        <f>G56*100/F56</f>
        <v>46.486486486486484</v>
      </c>
      <c r="I56" s="4">
        <v>53.8</v>
      </c>
      <c r="J56" s="25"/>
      <c r="K56" s="25"/>
      <c r="L56" s="25"/>
      <c r="M56" s="25"/>
      <c r="N56" s="25"/>
    </row>
    <row r="57" spans="1:14" x14ac:dyDescent="0.3">
      <c r="A57" s="35"/>
      <c r="B57" s="4" t="s">
        <v>43</v>
      </c>
      <c r="C57" s="4">
        <v>183</v>
      </c>
      <c r="D57" s="5">
        <v>147</v>
      </c>
      <c r="E57" s="4">
        <f t="shared" ref="E57:E59" si="9">D57*100/C57</f>
        <v>80.327868852459019</v>
      </c>
      <c r="F57" s="4">
        <v>659</v>
      </c>
      <c r="G57" s="5">
        <v>652</v>
      </c>
      <c r="H57" s="4">
        <f t="shared" ref="H57:H59" si="10">G57*100/F57</f>
        <v>98.937784522003028</v>
      </c>
      <c r="I57" s="4">
        <v>94.9</v>
      </c>
      <c r="J57" s="25"/>
      <c r="K57" s="25"/>
      <c r="L57" s="25"/>
      <c r="M57" s="25"/>
      <c r="N57" s="25"/>
    </row>
    <row r="58" spans="1:14" x14ac:dyDescent="0.3">
      <c r="A58" s="35"/>
      <c r="B58" s="4" t="s">
        <v>44</v>
      </c>
      <c r="C58" s="4">
        <v>434</v>
      </c>
      <c r="D58" s="5">
        <v>351</v>
      </c>
      <c r="E58" s="4">
        <f t="shared" si="9"/>
        <v>80.875576036866363</v>
      </c>
      <c r="F58" s="4">
        <v>1467</v>
      </c>
      <c r="G58" s="5">
        <v>1355</v>
      </c>
      <c r="H58" s="4">
        <f t="shared" si="10"/>
        <v>92.365371506475796</v>
      </c>
      <c r="I58" s="4">
        <v>89.7</v>
      </c>
      <c r="J58" s="25"/>
      <c r="K58" s="25"/>
      <c r="L58" s="25"/>
      <c r="M58" s="25"/>
      <c r="N58" s="25"/>
    </row>
    <row r="59" spans="1:14" x14ac:dyDescent="0.3">
      <c r="A59" s="32"/>
      <c r="B59" s="4" t="s">
        <v>7</v>
      </c>
      <c r="C59" s="4">
        <f>C56+C57+C58</f>
        <v>668</v>
      </c>
      <c r="D59" s="5">
        <f>D56+D57+D58</f>
        <v>539</v>
      </c>
      <c r="E59" s="4">
        <f t="shared" si="9"/>
        <v>80.688622754491021</v>
      </c>
      <c r="F59" s="4">
        <f>F56+F58+F57</f>
        <v>2311</v>
      </c>
      <c r="G59" s="5">
        <f>G56+G57+G58</f>
        <v>2093</v>
      </c>
      <c r="H59" s="4">
        <f t="shared" si="10"/>
        <v>90.566854175681527</v>
      </c>
      <c r="I59" s="17">
        <v>88.4</v>
      </c>
      <c r="J59" s="25"/>
      <c r="K59" s="25"/>
      <c r="L59" s="25"/>
      <c r="M59" s="25"/>
      <c r="N59" s="25"/>
    </row>
    <row r="60" spans="1:14" x14ac:dyDescent="0.3">
      <c r="A60" s="44"/>
      <c r="B60" s="45"/>
      <c r="C60" s="45"/>
      <c r="D60" s="45"/>
      <c r="E60" s="45"/>
      <c r="F60" s="45"/>
      <c r="G60" s="45"/>
      <c r="H60" s="45"/>
      <c r="I60" s="46"/>
      <c r="J60" s="25"/>
      <c r="K60" s="25"/>
      <c r="L60" s="25"/>
      <c r="M60" s="25"/>
      <c r="N60" s="25"/>
    </row>
    <row r="61" spans="1:14" x14ac:dyDescent="0.3">
      <c r="A61" s="32"/>
      <c r="B61" s="37" t="s">
        <v>49</v>
      </c>
      <c r="C61" s="37"/>
      <c r="D61" s="37"/>
      <c r="E61" s="37"/>
      <c r="F61" s="37"/>
      <c r="G61" s="37"/>
      <c r="H61" s="37"/>
      <c r="I61" s="37"/>
      <c r="J61" s="25"/>
      <c r="K61" s="25"/>
      <c r="L61" s="25"/>
      <c r="M61" s="25"/>
      <c r="N61" s="25"/>
    </row>
    <row r="62" spans="1:14" ht="54.75" x14ac:dyDescent="0.3">
      <c r="A62" s="19"/>
      <c r="B62" s="2" t="s">
        <v>5</v>
      </c>
      <c r="C62" s="2" t="s">
        <v>6</v>
      </c>
      <c r="D62" s="3" t="s">
        <v>4</v>
      </c>
      <c r="E62" s="2" t="s">
        <v>48</v>
      </c>
      <c r="F62" s="2" t="s">
        <v>6</v>
      </c>
      <c r="G62" s="3" t="s">
        <v>50</v>
      </c>
      <c r="H62" s="2" t="s">
        <v>48</v>
      </c>
      <c r="I62" s="2" t="s">
        <v>7</v>
      </c>
      <c r="J62" s="25"/>
      <c r="K62" s="25"/>
      <c r="L62" s="25"/>
      <c r="M62" s="25"/>
      <c r="N62" s="25"/>
    </row>
    <row r="63" spans="1:14" x14ac:dyDescent="0.3">
      <c r="A63" s="35" t="s">
        <v>45</v>
      </c>
      <c r="B63" s="4" t="s">
        <v>46</v>
      </c>
      <c r="C63" s="4">
        <v>877</v>
      </c>
      <c r="D63" s="5">
        <v>807</v>
      </c>
      <c r="E63" s="4">
        <f>D63*100/C63</f>
        <v>92.018244013683017</v>
      </c>
      <c r="F63" s="4">
        <v>3609</v>
      </c>
      <c r="G63" s="5">
        <v>3020</v>
      </c>
      <c r="H63" s="4">
        <f>G63*100/F63</f>
        <v>83.679689664727064</v>
      </c>
      <c r="I63" s="4">
        <v>85.3</v>
      </c>
      <c r="J63" s="25"/>
      <c r="K63" s="25"/>
      <c r="L63" s="25"/>
      <c r="M63" s="25"/>
      <c r="N63" s="25"/>
    </row>
    <row r="64" spans="1:14" x14ac:dyDescent="0.3">
      <c r="A64" s="35"/>
      <c r="B64" s="4" t="s">
        <v>47</v>
      </c>
      <c r="C64" s="4">
        <v>45</v>
      </c>
      <c r="D64" s="5">
        <v>38</v>
      </c>
      <c r="E64" s="4">
        <f t="shared" ref="E64:E65" si="11">D64*100/C64</f>
        <v>84.444444444444443</v>
      </c>
      <c r="F64" s="4">
        <v>145</v>
      </c>
      <c r="G64" s="5">
        <v>141</v>
      </c>
      <c r="H64" s="4">
        <f t="shared" ref="H64:H65" si="12">G64*100/F64</f>
        <v>97.241379310344826</v>
      </c>
      <c r="I64" s="4">
        <v>94.2</v>
      </c>
      <c r="J64" s="25"/>
      <c r="K64" s="25"/>
      <c r="L64" s="25"/>
      <c r="M64" s="25"/>
      <c r="N64" s="25"/>
    </row>
    <row r="65" spans="1:14" x14ac:dyDescent="0.3">
      <c r="A65" s="21"/>
      <c r="B65" s="4" t="s">
        <v>7</v>
      </c>
      <c r="C65" s="4">
        <f>C63+C64</f>
        <v>922</v>
      </c>
      <c r="D65" s="5">
        <f>D63+D64</f>
        <v>845</v>
      </c>
      <c r="E65" s="4">
        <f t="shared" si="11"/>
        <v>91.648590021691973</v>
      </c>
      <c r="F65" s="4">
        <f>F63+F64</f>
        <v>3754</v>
      </c>
      <c r="G65" s="5">
        <f>G63+G64</f>
        <v>3161</v>
      </c>
      <c r="H65" s="4">
        <f t="shared" si="12"/>
        <v>84.203516249334044</v>
      </c>
      <c r="I65" s="17">
        <v>85.7</v>
      </c>
      <c r="J65" s="25"/>
      <c r="K65" s="25"/>
      <c r="L65" s="25"/>
      <c r="M65" s="25"/>
      <c r="N65" s="25"/>
    </row>
    <row r="66" spans="1:14" x14ac:dyDescent="0.3">
      <c r="A66" s="47"/>
      <c r="B66" s="47"/>
      <c r="C66" s="47"/>
      <c r="D66" s="47"/>
      <c r="E66" s="47"/>
      <c r="F66" s="47"/>
      <c r="G66" s="47"/>
      <c r="H66" s="47"/>
      <c r="I66" s="47"/>
      <c r="J66" s="25"/>
      <c r="K66" s="25"/>
      <c r="L66" s="25"/>
      <c r="M66" s="25"/>
      <c r="N66" s="25"/>
    </row>
    <row r="67" spans="1:14" x14ac:dyDescent="0.3">
      <c r="A67" s="36"/>
      <c r="B67" s="36"/>
      <c r="C67" s="36"/>
      <c r="D67" s="36"/>
      <c r="E67" s="36"/>
      <c r="F67" s="36"/>
      <c r="G67" s="36"/>
      <c r="H67" s="36"/>
      <c r="I67" s="36"/>
      <c r="J67" s="25"/>
      <c r="K67" s="25"/>
      <c r="L67" s="25"/>
      <c r="M67" s="25"/>
      <c r="N67" s="25"/>
    </row>
    <row r="68" spans="1:14" x14ac:dyDescent="0.3">
      <c r="B68" s="27" t="s">
        <v>41</v>
      </c>
      <c r="C68" s="27">
        <v>137</v>
      </c>
      <c r="D68" s="28">
        <v>118</v>
      </c>
      <c r="E68" s="27">
        <f>D68*100/C68</f>
        <v>86.131386861313871</v>
      </c>
      <c r="F68" s="27">
        <v>504</v>
      </c>
      <c r="G68" s="28">
        <v>492</v>
      </c>
      <c r="H68" s="27">
        <f>G68*100/F68</f>
        <v>97.61904761904762</v>
      </c>
      <c r="I68" s="27">
        <v>95.2</v>
      </c>
      <c r="J68" s="25"/>
      <c r="K68" s="25"/>
      <c r="L68" s="25"/>
      <c r="M68" s="25"/>
      <c r="N68" s="25"/>
    </row>
    <row r="69" spans="1:14" x14ac:dyDescent="0.3">
      <c r="A69" s="36"/>
      <c r="B69" s="36"/>
      <c r="C69" s="36"/>
      <c r="D69" s="36"/>
      <c r="E69" s="36"/>
      <c r="F69" s="36"/>
      <c r="G69" s="36"/>
      <c r="H69" s="36"/>
      <c r="I69" s="36"/>
      <c r="J69" s="25"/>
      <c r="K69" s="25"/>
      <c r="L69" s="25"/>
      <c r="M69" s="25"/>
      <c r="N69" s="25"/>
    </row>
  </sheetData>
  <sheetProtection sheet="1" formatCells="0" formatColumns="0" formatRows="0" insertColumns="0" insertRows="0" insertHyperlinks="0" deleteColumns="0" deleteRows="0" sort="0" autoFilter="0" pivotTables="0"/>
  <mergeCells count="23">
    <mergeCell ref="A60:I60"/>
    <mergeCell ref="B61:I61"/>
    <mergeCell ref="A63:A64"/>
    <mergeCell ref="A66:I67"/>
    <mergeCell ref="A69:I69"/>
    <mergeCell ref="A55:A58"/>
    <mergeCell ref="A15:I15"/>
    <mergeCell ref="B16:I16"/>
    <mergeCell ref="A18:A29"/>
    <mergeCell ref="A31:I31"/>
    <mergeCell ref="B32:I32"/>
    <mergeCell ref="A33:A43"/>
    <mergeCell ref="A45:I45"/>
    <mergeCell ref="B46:I46"/>
    <mergeCell ref="A47:A51"/>
    <mergeCell ref="A53:I53"/>
    <mergeCell ref="B54:I54"/>
    <mergeCell ref="A12:A13"/>
    <mergeCell ref="A1:I2"/>
    <mergeCell ref="B3:I3"/>
    <mergeCell ref="A4:A7"/>
    <mergeCell ref="A9:I9"/>
    <mergeCell ref="B10:I10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topLeftCell="A56" workbookViewId="0">
      <selection activeCell="P6" sqref="P6"/>
    </sheetView>
  </sheetViews>
  <sheetFormatPr defaultColWidth="9.140625" defaultRowHeight="18.75" x14ac:dyDescent="0.3"/>
  <cols>
    <col min="1" max="1" width="27.5703125" style="29" customWidth="1"/>
    <col min="2" max="2" width="35" style="29" bestFit="1" customWidth="1"/>
    <col min="3" max="3" width="9.28515625" style="29" bestFit="1" customWidth="1"/>
    <col min="4" max="4" width="9.140625" style="22" customWidth="1"/>
    <col min="5" max="5" width="8.5703125" style="29" customWidth="1"/>
    <col min="6" max="6" width="8.140625" style="29" bestFit="1" customWidth="1"/>
    <col min="7" max="7" width="8.140625" style="22" customWidth="1"/>
    <col min="8" max="8" width="8.140625" style="29" customWidth="1"/>
    <col min="9" max="9" width="9.28515625" style="29" bestFit="1" customWidth="1"/>
    <col min="10" max="16384" width="9.140625" style="29"/>
  </cols>
  <sheetData>
    <row r="1" spans="1:14" x14ac:dyDescent="0.3">
      <c r="A1" s="36"/>
      <c r="B1" s="36"/>
      <c r="C1" s="36"/>
      <c r="D1" s="36"/>
      <c r="E1" s="36"/>
      <c r="F1" s="36"/>
      <c r="G1" s="36"/>
      <c r="H1" s="36"/>
      <c r="I1" s="36"/>
      <c r="J1" s="25"/>
      <c r="K1" s="25"/>
      <c r="L1" s="25"/>
      <c r="M1" s="25"/>
      <c r="N1" s="25"/>
    </row>
    <row r="2" spans="1:14" x14ac:dyDescent="0.3">
      <c r="A2" s="36"/>
      <c r="B2" s="36"/>
      <c r="C2" s="36"/>
      <c r="D2" s="36"/>
      <c r="E2" s="36"/>
      <c r="F2" s="36"/>
      <c r="G2" s="36"/>
      <c r="H2" s="36"/>
      <c r="I2" s="36"/>
      <c r="J2" s="25"/>
      <c r="K2" s="25"/>
      <c r="L2" s="25"/>
      <c r="M2" s="25"/>
      <c r="N2" s="25"/>
    </row>
    <row r="3" spans="1:14" x14ac:dyDescent="0.3">
      <c r="B3" s="37" t="s">
        <v>56</v>
      </c>
      <c r="C3" s="37"/>
      <c r="D3" s="37"/>
      <c r="E3" s="37"/>
      <c r="F3" s="37"/>
      <c r="G3" s="37"/>
      <c r="H3" s="37"/>
      <c r="I3" s="37"/>
      <c r="J3" s="25"/>
      <c r="K3" s="25"/>
      <c r="L3" s="25"/>
      <c r="M3" s="25"/>
      <c r="N3" s="25"/>
    </row>
    <row r="4" spans="1:14" ht="54.75" x14ac:dyDescent="0.3">
      <c r="A4" s="38" t="s">
        <v>0</v>
      </c>
      <c r="B4" s="2" t="s">
        <v>5</v>
      </c>
      <c r="C4" s="2" t="s">
        <v>6</v>
      </c>
      <c r="D4" s="3" t="s">
        <v>4</v>
      </c>
      <c r="E4" s="2" t="s">
        <v>48</v>
      </c>
      <c r="F4" s="2" t="s">
        <v>6</v>
      </c>
      <c r="G4" s="3" t="s">
        <v>50</v>
      </c>
      <c r="H4" s="2" t="s">
        <v>48</v>
      </c>
      <c r="I4" s="2" t="s">
        <v>7</v>
      </c>
      <c r="J4" s="25"/>
      <c r="K4" s="25"/>
      <c r="L4" s="25"/>
      <c r="M4" s="25"/>
      <c r="N4" s="25"/>
    </row>
    <row r="5" spans="1:14" x14ac:dyDescent="0.3">
      <c r="A5" s="39"/>
      <c r="B5" s="4" t="s">
        <v>1</v>
      </c>
      <c r="C5" s="4">
        <v>384</v>
      </c>
      <c r="D5" s="5">
        <v>252</v>
      </c>
      <c r="E5" s="4">
        <f>D5*100/C5</f>
        <v>65.625</v>
      </c>
      <c r="F5" s="4">
        <v>1644</v>
      </c>
      <c r="G5" s="5">
        <v>1588</v>
      </c>
      <c r="H5" s="4">
        <f>G5*100/F5</f>
        <v>96.593673965936745</v>
      </c>
      <c r="I5" s="4">
        <v>90.7</v>
      </c>
      <c r="J5" s="25"/>
      <c r="K5" s="25"/>
      <c r="L5" s="25"/>
      <c r="M5" s="25"/>
      <c r="N5" s="25"/>
    </row>
    <row r="6" spans="1:14" x14ac:dyDescent="0.3">
      <c r="A6" s="39"/>
      <c r="B6" s="4" t="s">
        <v>2</v>
      </c>
      <c r="C6" s="4">
        <v>103</v>
      </c>
      <c r="D6" s="5">
        <v>56</v>
      </c>
      <c r="E6" s="4">
        <f t="shared" ref="E6:E8" si="0">D6*100/C6</f>
        <v>54.368932038834949</v>
      </c>
      <c r="F6" s="4">
        <v>516</v>
      </c>
      <c r="G6" s="5">
        <v>484</v>
      </c>
      <c r="H6" s="4">
        <f t="shared" ref="H6:H8" si="1">G6*100/F6</f>
        <v>93.798449612403104</v>
      </c>
      <c r="I6" s="4">
        <v>87.2</v>
      </c>
      <c r="J6" s="25"/>
      <c r="K6" s="25"/>
      <c r="L6" s="25"/>
      <c r="M6" s="25"/>
      <c r="N6" s="25"/>
    </row>
    <row r="7" spans="1:14" x14ac:dyDescent="0.3">
      <c r="A7" s="40"/>
      <c r="B7" s="4" t="s">
        <v>3</v>
      </c>
      <c r="C7" s="4">
        <v>98</v>
      </c>
      <c r="D7" s="5">
        <v>58</v>
      </c>
      <c r="E7" s="4">
        <f t="shared" si="0"/>
        <v>59.183673469387756</v>
      </c>
      <c r="F7" s="4">
        <v>391</v>
      </c>
      <c r="G7" s="5">
        <v>366</v>
      </c>
      <c r="H7" s="4">
        <f t="shared" si="1"/>
        <v>93.606138107416882</v>
      </c>
      <c r="I7" s="4">
        <v>86.7</v>
      </c>
      <c r="J7" s="25"/>
      <c r="K7" s="25"/>
      <c r="L7" s="25"/>
      <c r="M7" s="25"/>
      <c r="N7" s="25"/>
    </row>
    <row r="8" spans="1:14" x14ac:dyDescent="0.3">
      <c r="A8" s="30"/>
      <c r="B8" s="33" t="s">
        <v>7</v>
      </c>
      <c r="C8" s="33">
        <f>C5+C6+C7</f>
        <v>585</v>
      </c>
      <c r="D8" s="34">
        <f>D5+D6+D7</f>
        <v>366</v>
      </c>
      <c r="E8" s="33">
        <f t="shared" si="0"/>
        <v>62.564102564102562</v>
      </c>
      <c r="F8" s="33">
        <f>F5+F6+F7</f>
        <v>2551</v>
      </c>
      <c r="G8" s="34">
        <f>G5+G6+G7</f>
        <v>2438</v>
      </c>
      <c r="H8" s="4">
        <f t="shared" si="1"/>
        <v>95.570364562916509</v>
      </c>
      <c r="I8" s="10">
        <v>89.4</v>
      </c>
      <c r="J8" s="25"/>
      <c r="K8" s="25"/>
      <c r="L8" s="25"/>
      <c r="M8" s="25"/>
      <c r="N8" s="25"/>
    </row>
    <row r="9" spans="1:14" x14ac:dyDescent="0.3">
      <c r="A9" s="41"/>
      <c r="B9" s="42"/>
      <c r="C9" s="42"/>
      <c r="D9" s="42"/>
      <c r="E9" s="42"/>
      <c r="F9" s="42"/>
      <c r="G9" s="42"/>
      <c r="H9" s="42"/>
      <c r="I9" s="43"/>
      <c r="J9" s="25"/>
      <c r="K9" s="25"/>
      <c r="L9" s="25"/>
      <c r="M9" s="25"/>
      <c r="N9" s="25"/>
    </row>
    <row r="10" spans="1:14" x14ac:dyDescent="0.3">
      <c r="A10" s="31"/>
      <c r="B10" s="37" t="s">
        <v>49</v>
      </c>
      <c r="C10" s="37"/>
      <c r="D10" s="37"/>
      <c r="E10" s="37"/>
      <c r="F10" s="37"/>
      <c r="G10" s="37"/>
      <c r="H10" s="37"/>
      <c r="I10" s="37"/>
      <c r="J10" s="25"/>
      <c r="K10" s="25"/>
      <c r="L10" s="25"/>
      <c r="M10" s="25"/>
      <c r="N10" s="25"/>
    </row>
    <row r="11" spans="1:14" ht="54.75" x14ac:dyDescent="0.3">
      <c r="A11" s="32"/>
      <c r="B11" s="2" t="s">
        <v>5</v>
      </c>
      <c r="C11" s="2" t="s">
        <v>6</v>
      </c>
      <c r="D11" s="3" t="s">
        <v>4</v>
      </c>
      <c r="E11" s="2" t="s">
        <v>48</v>
      </c>
      <c r="F11" s="2" t="s">
        <v>6</v>
      </c>
      <c r="G11" s="3" t="s">
        <v>50</v>
      </c>
      <c r="H11" s="2" t="s">
        <v>48</v>
      </c>
      <c r="I11" s="2" t="s">
        <v>7</v>
      </c>
      <c r="J11" s="25"/>
      <c r="K11" s="25"/>
      <c r="L11" s="25"/>
      <c r="M11" s="25"/>
      <c r="N11" s="25"/>
    </row>
    <row r="12" spans="1:14" x14ac:dyDescent="0.3">
      <c r="A12" s="35" t="s">
        <v>11</v>
      </c>
      <c r="B12" s="4" t="s">
        <v>8</v>
      </c>
      <c r="C12" s="4">
        <v>459</v>
      </c>
      <c r="D12" s="5">
        <v>294</v>
      </c>
      <c r="E12" s="4">
        <f>D12*100/C12</f>
        <v>64.052287581699346</v>
      </c>
      <c r="F12" s="4">
        <v>2041</v>
      </c>
      <c r="G12" s="5">
        <v>1901</v>
      </c>
      <c r="H12" s="4">
        <f>G12*100/F12</f>
        <v>93.140617344438994</v>
      </c>
      <c r="I12" s="4">
        <v>87.8</v>
      </c>
      <c r="J12" s="25"/>
      <c r="K12" s="25"/>
      <c r="L12" s="25"/>
      <c r="M12" s="25"/>
      <c r="N12" s="25"/>
    </row>
    <row r="13" spans="1:14" x14ac:dyDescent="0.3">
      <c r="A13" s="35"/>
      <c r="B13" s="4" t="s">
        <v>10</v>
      </c>
      <c r="C13" s="4">
        <v>0</v>
      </c>
      <c r="D13" s="5">
        <v>0</v>
      </c>
      <c r="E13" s="4">
        <v>0</v>
      </c>
      <c r="F13" s="4">
        <v>0</v>
      </c>
      <c r="G13" s="5">
        <v>0</v>
      </c>
      <c r="H13" s="4">
        <v>0</v>
      </c>
      <c r="I13" s="4">
        <v>0</v>
      </c>
      <c r="J13" s="25"/>
      <c r="K13" s="25"/>
      <c r="L13" s="25"/>
      <c r="M13" s="25"/>
      <c r="N13" s="25"/>
    </row>
    <row r="14" spans="1:14" x14ac:dyDescent="0.3">
      <c r="A14" s="32"/>
      <c r="B14" s="4" t="s">
        <v>7</v>
      </c>
      <c r="C14" s="4">
        <f>C12+C13</f>
        <v>459</v>
      </c>
      <c r="D14" s="5">
        <f>D12+D13</f>
        <v>294</v>
      </c>
      <c r="E14" s="4">
        <f t="shared" ref="E14" si="2">D14*100/C14</f>
        <v>64.052287581699346</v>
      </c>
      <c r="F14" s="4">
        <f>F12+F13</f>
        <v>2041</v>
      </c>
      <c r="G14" s="5">
        <f>G12+G13</f>
        <v>1901</v>
      </c>
      <c r="H14" s="4">
        <f t="shared" ref="H14" si="3">G14*100/F14</f>
        <v>93.140617344438994</v>
      </c>
      <c r="I14" s="17">
        <v>87.8</v>
      </c>
      <c r="J14" s="25"/>
      <c r="K14" s="25"/>
      <c r="L14" s="25"/>
      <c r="M14" s="25"/>
      <c r="N14" s="25"/>
    </row>
    <row r="15" spans="1:14" x14ac:dyDescent="0.3">
      <c r="A15" s="44"/>
      <c r="B15" s="45"/>
      <c r="C15" s="45"/>
      <c r="D15" s="45"/>
      <c r="E15" s="45"/>
      <c r="F15" s="45"/>
      <c r="G15" s="45"/>
      <c r="H15" s="45"/>
      <c r="I15" s="46"/>
      <c r="J15" s="25"/>
      <c r="K15" s="25"/>
      <c r="L15" s="25"/>
      <c r="M15" s="25"/>
      <c r="N15" s="25"/>
    </row>
    <row r="16" spans="1:14" x14ac:dyDescent="0.3">
      <c r="A16" s="32"/>
      <c r="B16" s="37" t="s">
        <v>49</v>
      </c>
      <c r="C16" s="37"/>
      <c r="D16" s="37"/>
      <c r="E16" s="37"/>
      <c r="F16" s="37"/>
      <c r="G16" s="37"/>
      <c r="H16" s="37"/>
      <c r="I16" s="37"/>
      <c r="J16" s="25"/>
      <c r="K16" s="25"/>
      <c r="L16" s="25"/>
      <c r="M16" s="25"/>
      <c r="N16" s="25"/>
    </row>
    <row r="17" spans="1:14" ht="54.75" x14ac:dyDescent="0.3">
      <c r="A17" s="32"/>
      <c r="B17" s="2" t="s">
        <v>5</v>
      </c>
      <c r="C17" s="2" t="s">
        <v>6</v>
      </c>
      <c r="D17" s="3" t="s">
        <v>4</v>
      </c>
      <c r="E17" s="2" t="s">
        <v>48</v>
      </c>
      <c r="F17" s="2" t="s">
        <v>6</v>
      </c>
      <c r="G17" s="3" t="s">
        <v>50</v>
      </c>
      <c r="H17" s="2" t="s">
        <v>48</v>
      </c>
      <c r="I17" s="2" t="s">
        <v>7</v>
      </c>
      <c r="J17" s="25"/>
      <c r="K17" s="25"/>
      <c r="L17" s="25"/>
      <c r="M17" s="25"/>
      <c r="N17" s="25"/>
    </row>
    <row r="18" spans="1:14" x14ac:dyDescent="0.3">
      <c r="A18" s="35" t="s">
        <v>12</v>
      </c>
      <c r="B18" s="4" t="s">
        <v>13</v>
      </c>
      <c r="C18" s="4">
        <v>162</v>
      </c>
      <c r="D18" s="5">
        <v>142</v>
      </c>
      <c r="E18" s="4">
        <f>D18*100/C18</f>
        <v>87.654320987654316</v>
      </c>
      <c r="F18" s="4">
        <v>695</v>
      </c>
      <c r="G18" s="5">
        <v>695</v>
      </c>
      <c r="H18" s="4">
        <f>G18*100/F18</f>
        <v>100</v>
      </c>
      <c r="I18" s="4">
        <v>97.7</v>
      </c>
      <c r="J18" s="25"/>
      <c r="K18" s="25"/>
      <c r="L18" s="25"/>
      <c r="M18" s="25"/>
      <c r="N18" s="25"/>
    </row>
    <row r="19" spans="1:14" x14ac:dyDescent="0.3">
      <c r="A19" s="35"/>
      <c r="B19" s="4" t="s">
        <v>14</v>
      </c>
      <c r="C19" s="4">
        <v>42</v>
      </c>
      <c r="D19" s="5">
        <v>34</v>
      </c>
      <c r="E19" s="4">
        <f t="shared" ref="E19:E30" si="4">D19*100/C19</f>
        <v>80.952380952380949</v>
      </c>
      <c r="F19" s="4">
        <v>171</v>
      </c>
      <c r="G19" s="5">
        <v>170</v>
      </c>
      <c r="H19" s="4">
        <f t="shared" ref="H19:H30" si="5">G19*100/F19</f>
        <v>99.415204678362571</v>
      </c>
      <c r="I19" s="4">
        <v>95.8</v>
      </c>
      <c r="J19" s="25"/>
      <c r="K19" s="25"/>
      <c r="L19" s="25"/>
      <c r="M19" s="25"/>
      <c r="N19" s="25"/>
    </row>
    <row r="20" spans="1:14" x14ac:dyDescent="0.3">
      <c r="A20" s="35"/>
      <c r="B20" s="4" t="s">
        <v>15</v>
      </c>
      <c r="C20" s="4">
        <v>29</v>
      </c>
      <c r="D20" s="5">
        <v>9</v>
      </c>
      <c r="E20" s="4">
        <f t="shared" si="4"/>
        <v>31.03448275862069</v>
      </c>
      <c r="F20" s="4">
        <v>144</v>
      </c>
      <c r="G20" s="5">
        <v>87</v>
      </c>
      <c r="H20" s="4">
        <f t="shared" si="5"/>
        <v>60.416666666666664</v>
      </c>
      <c r="I20" s="4">
        <v>55.5</v>
      </c>
      <c r="J20" s="25"/>
      <c r="K20" s="25"/>
      <c r="L20" s="25"/>
      <c r="M20" s="25"/>
      <c r="N20" s="25"/>
    </row>
    <row r="21" spans="1:14" x14ac:dyDescent="0.3">
      <c r="A21" s="35"/>
      <c r="B21" s="4" t="s">
        <v>16</v>
      </c>
      <c r="C21" s="4">
        <v>43</v>
      </c>
      <c r="D21" s="5">
        <v>40</v>
      </c>
      <c r="E21" s="4">
        <f t="shared" si="4"/>
        <v>93.023255813953483</v>
      </c>
      <c r="F21" s="4">
        <v>182</v>
      </c>
      <c r="G21" s="5">
        <v>166</v>
      </c>
      <c r="H21" s="4">
        <f t="shared" si="5"/>
        <v>91.208791208791212</v>
      </c>
      <c r="I21" s="4">
        <v>91.6</v>
      </c>
      <c r="J21" s="25"/>
      <c r="K21" s="25"/>
      <c r="L21" s="25"/>
      <c r="M21" s="25"/>
      <c r="N21" s="25"/>
    </row>
    <row r="22" spans="1:14" x14ac:dyDescent="0.3">
      <c r="A22" s="35"/>
      <c r="B22" s="4" t="s">
        <v>17</v>
      </c>
      <c r="C22" s="4">
        <v>160</v>
      </c>
      <c r="D22" s="5">
        <v>95</v>
      </c>
      <c r="E22" s="4">
        <f t="shared" si="4"/>
        <v>59.375</v>
      </c>
      <c r="F22" s="4">
        <v>644</v>
      </c>
      <c r="G22" s="5">
        <v>322</v>
      </c>
      <c r="H22" s="4">
        <f t="shared" si="5"/>
        <v>50</v>
      </c>
      <c r="I22" s="4">
        <v>51.9</v>
      </c>
      <c r="J22" s="25"/>
      <c r="K22" s="25"/>
      <c r="L22" s="25"/>
      <c r="M22" s="25"/>
      <c r="N22" s="25"/>
    </row>
    <row r="23" spans="1:14" x14ac:dyDescent="0.3">
      <c r="A23" s="35"/>
      <c r="B23" s="4" t="s">
        <v>51</v>
      </c>
      <c r="C23" s="4">
        <v>53</v>
      </c>
      <c r="D23" s="5">
        <v>32</v>
      </c>
      <c r="E23" s="4">
        <f t="shared" si="4"/>
        <v>60.377358490566039</v>
      </c>
      <c r="F23" s="4">
        <v>168</v>
      </c>
      <c r="G23" s="5">
        <v>53</v>
      </c>
      <c r="H23" s="4">
        <f t="shared" si="5"/>
        <v>31.547619047619047</v>
      </c>
      <c r="I23" s="4">
        <v>38.4</v>
      </c>
      <c r="J23" s="25"/>
      <c r="K23" s="25"/>
      <c r="L23" s="25"/>
      <c r="M23" s="25"/>
      <c r="N23" s="25"/>
    </row>
    <row r="24" spans="1:14" x14ac:dyDescent="0.3">
      <c r="A24" s="35"/>
      <c r="B24" s="4" t="s">
        <v>18</v>
      </c>
      <c r="C24" s="4">
        <v>138</v>
      </c>
      <c r="D24" s="5">
        <v>92</v>
      </c>
      <c r="E24" s="4">
        <f t="shared" si="4"/>
        <v>66.666666666666671</v>
      </c>
      <c r="F24" s="4">
        <v>621</v>
      </c>
      <c r="G24" s="5">
        <v>590</v>
      </c>
      <c r="H24" s="4">
        <f t="shared" si="5"/>
        <v>95.008051529790663</v>
      </c>
      <c r="I24" s="4">
        <v>89.9</v>
      </c>
      <c r="J24" s="25"/>
      <c r="K24" s="25"/>
      <c r="L24" s="25"/>
      <c r="M24" s="25"/>
      <c r="N24" s="25"/>
    </row>
    <row r="25" spans="1:14" x14ac:dyDescent="0.3">
      <c r="A25" s="35"/>
      <c r="B25" s="4" t="s">
        <v>19</v>
      </c>
      <c r="C25" s="4">
        <v>100</v>
      </c>
      <c r="D25" s="5">
        <v>34</v>
      </c>
      <c r="E25" s="4">
        <f t="shared" si="4"/>
        <v>34</v>
      </c>
      <c r="F25" s="4">
        <v>362</v>
      </c>
      <c r="G25" s="5">
        <v>343</v>
      </c>
      <c r="H25" s="4">
        <f t="shared" si="5"/>
        <v>94.751381215469607</v>
      </c>
      <c r="I25" s="4">
        <v>81.599999999999994</v>
      </c>
      <c r="J25" s="25"/>
      <c r="K25" s="25"/>
      <c r="L25" s="25"/>
      <c r="M25" s="25"/>
      <c r="N25" s="25"/>
    </row>
    <row r="26" spans="1:14" x14ac:dyDescent="0.3">
      <c r="A26" s="35"/>
      <c r="B26" s="4" t="s">
        <v>20</v>
      </c>
      <c r="C26" s="4">
        <v>78</v>
      </c>
      <c r="D26" s="5">
        <v>50</v>
      </c>
      <c r="E26" s="4">
        <f t="shared" si="4"/>
        <v>64.102564102564102</v>
      </c>
      <c r="F26" s="4">
        <v>237</v>
      </c>
      <c r="G26" s="5">
        <v>221</v>
      </c>
      <c r="H26" s="4">
        <f t="shared" si="5"/>
        <v>93.248945147679322</v>
      </c>
      <c r="I26" s="4">
        <v>86</v>
      </c>
      <c r="J26" s="25"/>
      <c r="K26" s="25"/>
      <c r="L26" s="25"/>
      <c r="M26" s="25"/>
      <c r="N26" s="25"/>
    </row>
    <row r="27" spans="1:14" x14ac:dyDescent="0.3">
      <c r="A27" s="35"/>
      <c r="B27" s="4" t="s">
        <v>21</v>
      </c>
      <c r="C27" s="4">
        <v>38</v>
      </c>
      <c r="D27" s="5">
        <v>25</v>
      </c>
      <c r="E27" s="4">
        <f t="shared" si="4"/>
        <v>65.78947368421052</v>
      </c>
      <c r="F27" s="4">
        <v>104</v>
      </c>
      <c r="G27" s="5">
        <v>92</v>
      </c>
      <c r="H27" s="4">
        <f t="shared" si="5"/>
        <v>88.461538461538467</v>
      </c>
      <c r="I27" s="4">
        <v>82.4</v>
      </c>
      <c r="J27" s="25"/>
      <c r="K27" s="25"/>
      <c r="L27" s="25"/>
      <c r="M27" s="25"/>
      <c r="N27" s="25"/>
    </row>
    <row r="28" spans="1:14" x14ac:dyDescent="0.3">
      <c r="A28" s="35"/>
      <c r="B28" s="4" t="s">
        <v>22</v>
      </c>
      <c r="C28" s="4">
        <v>164</v>
      </c>
      <c r="D28" s="5">
        <v>114</v>
      </c>
      <c r="E28" s="4">
        <f t="shared" si="4"/>
        <v>69.512195121951223</v>
      </c>
      <c r="F28" s="4">
        <v>750</v>
      </c>
      <c r="G28" s="5">
        <v>619</v>
      </c>
      <c r="H28" s="4">
        <f t="shared" si="5"/>
        <v>82.533333333333331</v>
      </c>
      <c r="I28" s="4">
        <v>80.2</v>
      </c>
      <c r="J28" s="25"/>
      <c r="K28" s="25"/>
      <c r="L28" s="25"/>
      <c r="M28" s="25"/>
      <c r="N28" s="25"/>
    </row>
    <row r="29" spans="1:14" x14ac:dyDescent="0.3">
      <c r="A29" s="35"/>
      <c r="B29" s="4" t="s">
        <v>24</v>
      </c>
      <c r="C29" s="4">
        <v>4</v>
      </c>
      <c r="D29" s="5">
        <v>3</v>
      </c>
      <c r="E29" s="4">
        <f t="shared" si="4"/>
        <v>75</v>
      </c>
      <c r="F29" s="4">
        <v>38</v>
      </c>
      <c r="G29" s="5">
        <v>37</v>
      </c>
      <c r="H29" s="4">
        <f t="shared" si="5"/>
        <v>97.368421052631575</v>
      </c>
      <c r="I29" s="4">
        <v>95.2</v>
      </c>
      <c r="J29" s="25"/>
      <c r="K29" s="25"/>
      <c r="L29" s="25"/>
      <c r="M29" s="25"/>
      <c r="N29" s="25"/>
    </row>
    <row r="30" spans="1:14" x14ac:dyDescent="0.3">
      <c r="A30" s="32"/>
      <c r="B30" s="4" t="s">
        <v>7</v>
      </c>
      <c r="C30" s="4">
        <f>C18+C19+C20+C21+C22+C23+C24+C25+C26+C27+C28+C29</f>
        <v>1011</v>
      </c>
      <c r="D30" s="5">
        <f>D18+D19+D20+D21+D22+D23+D24+D25+D26+D27+D28+D29</f>
        <v>670</v>
      </c>
      <c r="E30" s="4">
        <f t="shared" si="4"/>
        <v>66.271018793273981</v>
      </c>
      <c r="F30" s="4">
        <f>F18+F19+F20+F21+F22+F23+F24+F25+F26+F27+F28+F29</f>
        <v>4116</v>
      </c>
      <c r="G30" s="5">
        <f>G18+G19+G20+G21+G22+G23+G24+G25+G26+G27+G28+G29</f>
        <v>3395</v>
      </c>
      <c r="H30" s="4">
        <f t="shared" si="5"/>
        <v>82.482993197278915</v>
      </c>
      <c r="I30" s="17">
        <v>79.3</v>
      </c>
      <c r="J30" s="25"/>
      <c r="K30" s="25"/>
      <c r="L30" s="25"/>
      <c r="M30" s="25"/>
      <c r="N30" s="25"/>
    </row>
    <row r="31" spans="1:14" x14ac:dyDescent="0.3">
      <c r="A31" s="44"/>
      <c r="B31" s="45"/>
      <c r="C31" s="45"/>
      <c r="D31" s="45"/>
      <c r="E31" s="45"/>
      <c r="F31" s="45"/>
      <c r="G31" s="45"/>
      <c r="H31" s="45"/>
      <c r="I31" s="46"/>
      <c r="J31" s="25"/>
      <c r="K31" s="25"/>
      <c r="L31" s="25"/>
      <c r="M31" s="25"/>
      <c r="N31" s="25"/>
    </row>
    <row r="32" spans="1:14" x14ac:dyDescent="0.3">
      <c r="A32" s="32"/>
      <c r="B32" s="37" t="s">
        <v>49</v>
      </c>
      <c r="C32" s="37"/>
      <c r="D32" s="37"/>
      <c r="E32" s="37"/>
      <c r="F32" s="37"/>
      <c r="G32" s="37"/>
      <c r="H32" s="37"/>
      <c r="I32" s="37"/>
      <c r="J32" s="25"/>
      <c r="K32" s="25"/>
      <c r="L32" s="25"/>
      <c r="M32" s="25"/>
      <c r="N32" s="25"/>
    </row>
    <row r="33" spans="1:14" ht="54.75" x14ac:dyDescent="0.3">
      <c r="A33" s="35" t="s">
        <v>25</v>
      </c>
      <c r="B33" s="2" t="s">
        <v>5</v>
      </c>
      <c r="C33" s="2" t="s">
        <v>6</v>
      </c>
      <c r="D33" s="3" t="s">
        <v>4</v>
      </c>
      <c r="E33" s="2" t="s">
        <v>48</v>
      </c>
      <c r="F33" s="2" t="s">
        <v>6</v>
      </c>
      <c r="G33" s="3" t="s">
        <v>50</v>
      </c>
      <c r="H33" s="2" t="s">
        <v>48</v>
      </c>
      <c r="I33" s="2" t="s">
        <v>7</v>
      </c>
      <c r="J33" s="25"/>
      <c r="K33" s="25"/>
      <c r="L33" s="25"/>
      <c r="M33" s="25"/>
      <c r="N33" s="25"/>
    </row>
    <row r="34" spans="1:14" x14ac:dyDescent="0.3">
      <c r="A34" s="35"/>
      <c r="B34" s="4" t="s">
        <v>27</v>
      </c>
      <c r="C34" s="4">
        <v>66</v>
      </c>
      <c r="D34" s="5">
        <v>56</v>
      </c>
      <c r="E34" s="4">
        <f>D34*100/C34</f>
        <v>84.848484848484844</v>
      </c>
      <c r="F34" s="4">
        <v>259</v>
      </c>
      <c r="G34" s="5">
        <v>240</v>
      </c>
      <c r="H34" s="4">
        <f>G34*100/F34</f>
        <v>92.664092664092664</v>
      </c>
      <c r="I34" s="4">
        <v>91</v>
      </c>
      <c r="J34" s="25"/>
      <c r="K34" s="25"/>
      <c r="L34" s="25"/>
      <c r="M34" s="25"/>
      <c r="N34" s="25"/>
    </row>
    <row r="35" spans="1:14" x14ac:dyDescent="0.3">
      <c r="A35" s="35"/>
      <c r="B35" s="4" t="s">
        <v>26</v>
      </c>
      <c r="C35" s="4">
        <v>57</v>
      </c>
      <c r="D35" s="5">
        <v>39</v>
      </c>
      <c r="E35" s="4">
        <f t="shared" ref="E35:E44" si="6">D35*100/C35</f>
        <v>68.421052631578945</v>
      </c>
      <c r="F35" s="4">
        <v>234</v>
      </c>
      <c r="G35" s="5">
        <v>193</v>
      </c>
      <c r="H35" s="4">
        <f t="shared" ref="H35:H44" si="7">G35*100/F35</f>
        <v>82.478632478632477</v>
      </c>
      <c r="I35" s="4">
        <v>79.7</v>
      </c>
      <c r="J35" s="25"/>
      <c r="K35" s="25"/>
      <c r="L35" s="25"/>
      <c r="M35" s="25"/>
      <c r="N35" s="25"/>
    </row>
    <row r="36" spans="1:14" x14ac:dyDescent="0.3">
      <c r="A36" s="35"/>
      <c r="B36" s="4" t="s">
        <v>28</v>
      </c>
      <c r="C36" s="4">
        <v>188</v>
      </c>
      <c r="D36" s="5">
        <v>150</v>
      </c>
      <c r="E36" s="4">
        <f t="shared" si="6"/>
        <v>79.787234042553195</v>
      </c>
      <c r="F36" s="4">
        <v>666</v>
      </c>
      <c r="G36" s="5">
        <v>638</v>
      </c>
      <c r="H36" s="4">
        <f t="shared" si="7"/>
        <v>95.795795795795797</v>
      </c>
      <c r="I36" s="4">
        <v>92.3</v>
      </c>
      <c r="J36" s="25"/>
      <c r="K36" s="25"/>
      <c r="L36" s="25"/>
      <c r="M36" s="25"/>
      <c r="N36" s="25"/>
    </row>
    <row r="37" spans="1:14" x14ac:dyDescent="0.3">
      <c r="A37" s="35"/>
      <c r="B37" s="4" t="s">
        <v>29</v>
      </c>
      <c r="C37" s="4">
        <v>42</v>
      </c>
      <c r="D37" s="5">
        <v>29</v>
      </c>
      <c r="E37" s="4">
        <f t="shared" si="6"/>
        <v>69.047619047619051</v>
      </c>
      <c r="F37" s="4">
        <v>193</v>
      </c>
      <c r="G37" s="5">
        <v>159</v>
      </c>
      <c r="H37" s="4">
        <f t="shared" si="7"/>
        <v>82.383419689119165</v>
      </c>
      <c r="I37" s="4">
        <v>80</v>
      </c>
      <c r="J37" s="25"/>
      <c r="K37" s="25"/>
      <c r="L37" s="25"/>
      <c r="M37" s="25"/>
      <c r="N37" s="25"/>
    </row>
    <row r="38" spans="1:14" x14ac:dyDescent="0.3">
      <c r="A38" s="35"/>
      <c r="B38" s="4" t="s">
        <v>30</v>
      </c>
      <c r="C38" s="4">
        <v>91</v>
      </c>
      <c r="D38" s="5">
        <v>61</v>
      </c>
      <c r="E38" s="4">
        <f t="shared" si="6"/>
        <v>67.032967032967036</v>
      </c>
      <c r="F38" s="4">
        <v>344</v>
      </c>
      <c r="G38" s="5">
        <v>334</v>
      </c>
      <c r="H38" s="4">
        <f t="shared" si="7"/>
        <v>97.093023255813947</v>
      </c>
      <c r="I38" s="4">
        <v>90.8</v>
      </c>
      <c r="J38" s="25"/>
      <c r="K38" s="25"/>
      <c r="L38" s="25"/>
      <c r="M38" s="25"/>
      <c r="N38" s="25"/>
    </row>
    <row r="39" spans="1:14" x14ac:dyDescent="0.3">
      <c r="A39" s="35"/>
      <c r="B39" s="4" t="s">
        <v>31</v>
      </c>
      <c r="C39" s="4">
        <v>43</v>
      </c>
      <c r="D39" s="5">
        <v>24</v>
      </c>
      <c r="E39" s="4">
        <f t="shared" si="6"/>
        <v>55.813953488372093</v>
      </c>
      <c r="F39" s="4">
        <v>186</v>
      </c>
      <c r="G39" s="5">
        <v>157</v>
      </c>
      <c r="H39" s="4">
        <f t="shared" si="7"/>
        <v>84.408602150537632</v>
      </c>
      <c r="I39" s="4">
        <v>79</v>
      </c>
      <c r="J39" s="25"/>
      <c r="K39" s="25"/>
      <c r="L39" s="25"/>
      <c r="M39" s="25"/>
      <c r="N39" s="25"/>
    </row>
    <row r="40" spans="1:14" x14ac:dyDescent="0.3">
      <c r="A40" s="35"/>
      <c r="B40" s="4" t="s">
        <v>32</v>
      </c>
      <c r="C40" s="4">
        <v>105</v>
      </c>
      <c r="D40" s="5">
        <v>53</v>
      </c>
      <c r="E40" s="4">
        <f t="shared" si="6"/>
        <v>50.476190476190474</v>
      </c>
      <c r="F40" s="4">
        <v>468</v>
      </c>
      <c r="G40" s="5">
        <v>307</v>
      </c>
      <c r="H40" s="4">
        <f t="shared" si="7"/>
        <v>65.598290598290603</v>
      </c>
      <c r="I40" s="4">
        <v>62.8</v>
      </c>
      <c r="J40" s="25"/>
      <c r="K40" s="25"/>
      <c r="L40" s="25"/>
      <c r="M40" s="25"/>
      <c r="N40" s="25"/>
    </row>
    <row r="41" spans="1:14" x14ac:dyDescent="0.3">
      <c r="A41" s="35"/>
      <c r="B41" s="4" t="s">
        <v>33</v>
      </c>
      <c r="C41" s="4">
        <v>70</v>
      </c>
      <c r="D41" s="5">
        <v>60</v>
      </c>
      <c r="E41" s="4">
        <f t="shared" si="6"/>
        <v>85.714285714285708</v>
      </c>
      <c r="F41" s="4">
        <v>231</v>
      </c>
      <c r="G41" s="5">
        <v>154</v>
      </c>
      <c r="H41" s="4">
        <f t="shared" si="7"/>
        <v>66.666666666666671</v>
      </c>
      <c r="I41" s="4">
        <v>71.099999999999994</v>
      </c>
      <c r="J41" s="25"/>
      <c r="K41" s="25"/>
      <c r="L41" s="25"/>
      <c r="M41" s="25"/>
      <c r="N41" s="25"/>
    </row>
    <row r="42" spans="1:14" x14ac:dyDescent="0.3">
      <c r="A42" s="35"/>
      <c r="B42" s="4" t="s">
        <v>34</v>
      </c>
      <c r="C42" s="4">
        <v>20</v>
      </c>
      <c r="D42" s="5">
        <v>14</v>
      </c>
      <c r="E42" s="4">
        <f t="shared" si="6"/>
        <v>70</v>
      </c>
      <c r="F42" s="4">
        <v>104</v>
      </c>
      <c r="G42" s="5">
        <v>98</v>
      </c>
      <c r="H42" s="4">
        <f t="shared" si="7"/>
        <v>94.230769230769226</v>
      </c>
      <c r="I42" s="4">
        <v>90.3</v>
      </c>
      <c r="J42" s="25"/>
      <c r="K42" s="25"/>
      <c r="L42" s="25"/>
      <c r="M42" s="25"/>
      <c r="N42" s="25"/>
    </row>
    <row r="43" spans="1:14" x14ac:dyDescent="0.3">
      <c r="A43" s="35"/>
      <c r="B43" s="4" t="s">
        <v>35</v>
      </c>
      <c r="C43" s="4">
        <v>56</v>
      </c>
      <c r="D43" s="5">
        <v>34</v>
      </c>
      <c r="E43" s="4">
        <f t="shared" si="6"/>
        <v>60.714285714285715</v>
      </c>
      <c r="F43" s="4">
        <v>204</v>
      </c>
      <c r="G43" s="5">
        <v>160</v>
      </c>
      <c r="H43" s="4">
        <f t="shared" si="7"/>
        <v>78.431372549019613</v>
      </c>
      <c r="I43" s="4">
        <v>74.599999999999994</v>
      </c>
      <c r="J43" s="25"/>
      <c r="K43" s="25"/>
      <c r="L43" s="25"/>
      <c r="M43" s="25"/>
      <c r="N43" s="25"/>
    </row>
    <row r="44" spans="1:14" x14ac:dyDescent="0.3">
      <c r="A44" s="32"/>
      <c r="B44" s="4" t="s">
        <v>7</v>
      </c>
      <c r="C44" s="4">
        <f>C34+C35+C36+C37+C38+C39+C40+C41+C42+C43</f>
        <v>738</v>
      </c>
      <c r="D44" s="5">
        <f>D34+D35+D36+D37+D38+D39+D40+D41+D42+D43</f>
        <v>520</v>
      </c>
      <c r="E44" s="4">
        <f t="shared" si="6"/>
        <v>70.460704607046068</v>
      </c>
      <c r="F44" s="4">
        <f>F34+F35+F36+F37+F38+F39+F40+F41+F42+F43</f>
        <v>2889</v>
      </c>
      <c r="G44" s="5">
        <f>G34+G35+G36+G37+G38+G39+G40+G41+G42+G43</f>
        <v>2440</v>
      </c>
      <c r="H44" s="4">
        <f t="shared" si="7"/>
        <v>84.458290065766704</v>
      </c>
      <c r="I44" s="17">
        <v>81.599999999999994</v>
      </c>
      <c r="J44" s="25"/>
      <c r="K44" s="25"/>
      <c r="L44" s="25"/>
      <c r="M44" s="25"/>
      <c r="N44" s="25"/>
    </row>
    <row r="45" spans="1:14" x14ac:dyDescent="0.3">
      <c r="A45" s="44"/>
      <c r="B45" s="45"/>
      <c r="C45" s="45"/>
      <c r="D45" s="45"/>
      <c r="E45" s="45"/>
      <c r="F45" s="45"/>
      <c r="G45" s="45"/>
      <c r="H45" s="45"/>
      <c r="I45" s="46"/>
      <c r="J45" s="25"/>
      <c r="K45" s="25"/>
      <c r="L45" s="25"/>
      <c r="M45" s="25"/>
      <c r="N45" s="25"/>
    </row>
    <row r="46" spans="1:14" x14ac:dyDescent="0.3">
      <c r="A46" s="19"/>
      <c r="B46" s="37" t="s">
        <v>49</v>
      </c>
      <c r="C46" s="37"/>
      <c r="D46" s="37"/>
      <c r="E46" s="37"/>
      <c r="F46" s="37"/>
      <c r="G46" s="37"/>
      <c r="H46" s="37"/>
      <c r="I46" s="37"/>
      <c r="J46" s="25"/>
      <c r="K46" s="25"/>
      <c r="L46" s="25"/>
      <c r="M46" s="25"/>
      <c r="N46" s="25"/>
    </row>
    <row r="47" spans="1:14" ht="54.75" x14ac:dyDescent="0.3">
      <c r="A47" s="35" t="s">
        <v>36</v>
      </c>
      <c r="B47" s="2" t="s">
        <v>5</v>
      </c>
      <c r="C47" s="2" t="s">
        <v>6</v>
      </c>
      <c r="D47" s="3" t="s">
        <v>4</v>
      </c>
      <c r="E47" s="2" t="s">
        <v>48</v>
      </c>
      <c r="F47" s="2" t="s">
        <v>6</v>
      </c>
      <c r="G47" s="3" t="s">
        <v>50</v>
      </c>
      <c r="H47" s="2" t="s">
        <v>48</v>
      </c>
      <c r="I47" s="2" t="s">
        <v>7</v>
      </c>
      <c r="J47" s="25"/>
      <c r="K47" s="25"/>
      <c r="L47" s="25"/>
      <c r="M47" s="25"/>
      <c r="N47" s="25"/>
    </row>
    <row r="48" spans="1:14" x14ac:dyDescent="0.3">
      <c r="A48" s="35"/>
      <c r="B48" s="4" t="s">
        <v>52</v>
      </c>
      <c r="C48" s="4">
        <v>119</v>
      </c>
      <c r="D48" s="5">
        <v>92</v>
      </c>
      <c r="E48" s="4">
        <f>D48*100/C48</f>
        <v>77.310924369747895</v>
      </c>
      <c r="F48" s="4">
        <v>500</v>
      </c>
      <c r="G48" s="5">
        <v>380</v>
      </c>
      <c r="H48" s="4">
        <f>G48*100/F48</f>
        <v>76</v>
      </c>
      <c r="I48" s="4">
        <v>76.3</v>
      </c>
      <c r="J48" s="25"/>
      <c r="K48" s="25"/>
      <c r="L48" s="25"/>
      <c r="M48" s="25"/>
      <c r="N48" s="25"/>
    </row>
    <row r="49" spans="1:14" x14ac:dyDescent="0.3">
      <c r="A49" s="35"/>
      <c r="B49" s="4" t="s">
        <v>37</v>
      </c>
      <c r="C49" s="4">
        <v>77</v>
      </c>
      <c r="D49" s="5">
        <v>61</v>
      </c>
      <c r="E49" s="4">
        <f t="shared" ref="E49:E52" si="8">D49*100/C49</f>
        <v>79.220779220779221</v>
      </c>
      <c r="F49" s="4">
        <v>342</v>
      </c>
      <c r="G49" s="5">
        <v>233</v>
      </c>
      <c r="H49" s="4">
        <f t="shared" ref="H49:H52" si="9">G49*100/F49</f>
        <v>68.128654970760238</v>
      </c>
      <c r="I49" s="4">
        <v>70.2</v>
      </c>
      <c r="J49" s="25"/>
      <c r="K49" s="25"/>
      <c r="L49" s="25"/>
      <c r="M49" s="25"/>
      <c r="N49" s="25"/>
    </row>
    <row r="50" spans="1:14" x14ac:dyDescent="0.3">
      <c r="A50" s="35"/>
      <c r="B50" s="4" t="s">
        <v>38</v>
      </c>
      <c r="C50" s="4">
        <v>531</v>
      </c>
      <c r="D50" s="5">
        <v>356</v>
      </c>
      <c r="E50" s="4">
        <f t="shared" si="8"/>
        <v>67.043314500941619</v>
      </c>
      <c r="F50" s="4">
        <v>1742</v>
      </c>
      <c r="G50" s="5">
        <v>1520</v>
      </c>
      <c r="H50" s="4">
        <f t="shared" si="9"/>
        <v>87.256027554535024</v>
      </c>
      <c r="I50" s="4">
        <v>82.5</v>
      </c>
      <c r="J50" s="25"/>
      <c r="K50" s="25"/>
      <c r="L50" s="25"/>
      <c r="M50" s="25"/>
      <c r="N50" s="25"/>
    </row>
    <row r="51" spans="1:14" x14ac:dyDescent="0.3">
      <c r="A51" s="35"/>
      <c r="B51" s="4" t="s">
        <v>39</v>
      </c>
      <c r="C51" s="4">
        <v>35</v>
      </c>
      <c r="D51" s="5">
        <v>30</v>
      </c>
      <c r="E51" s="4">
        <f t="shared" si="8"/>
        <v>85.714285714285708</v>
      </c>
      <c r="F51" s="4">
        <v>134</v>
      </c>
      <c r="G51" s="5">
        <v>131</v>
      </c>
      <c r="H51" s="4">
        <f t="shared" si="9"/>
        <v>97.761194029850742</v>
      </c>
      <c r="I51" s="4">
        <v>95.3</v>
      </c>
      <c r="J51" s="25"/>
      <c r="K51" s="25"/>
      <c r="L51" s="25"/>
      <c r="M51" s="25"/>
      <c r="N51" s="25"/>
    </row>
    <row r="52" spans="1:14" x14ac:dyDescent="0.3">
      <c r="A52" s="32"/>
      <c r="B52" s="4" t="s">
        <v>7</v>
      </c>
      <c r="C52" s="4">
        <f>C48+C49+C50+C51</f>
        <v>762</v>
      </c>
      <c r="D52" s="5">
        <f>D48+D49+D50+D51</f>
        <v>539</v>
      </c>
      <c r="E52" s="4">
        <f t="shared" si="8"/>
        <v>70.734908136482943</v>
      </c>
      <c r="F52" s="4">
        <f>F48+F49+F50+F51</f>
        <v>2718</v>
      </c>
      <c r="G52" s="5">
        <f>G48+G49+G50+G51</f>
        <v>2264</v>
      </c>
      <c r="H52" s="4">
        <f t="shared" si="9"/>
        <v>83.296541574687268</v>
      </c>
      <c r="I52" s="17">
        <v>80.599999999999994</v>
      </c>
      <c r="J52" s="25"/>
      <c r="K52" s="25"/>
      <c r="L52" s="25"/>
      <c r="M52" s="25"/>
      <c r="N52" s="25"/>
    </row>
    <row r="53" spans="1:14" x14ac:dyDescent="0.3">
      <c r="A53" s="44"/>
      <c r="B53" s="45"/>
      <c r="C53" s="45"/>
      <c r="D53" s="45"/>
      <c r="E53" s="45"/>
      <c r="F53" s="45"/>
      <c r="G53" s="45"/>
      <c r="H53" s="45"/>
      <c r="I53" s="46"/>
      <c r="J53" s="25"/>
      <c r="K53" s="25"/>
      <c r="L53" s="25"/>
      <c r="M53" s="25"/>
      <c r="N53" s="25"/>
    </row>
    <row r="54" spans="1:14" x14ac:dyDescent="0.3">
      <c r="A54" s="19"/>
      <c r="B54" s="37" t="s">
        <v>49</v>
      </c>
      <c r="C54" s="37"/>
      <c r="D54" s="37"/>
      <c r="E54" s="37"/>
      <c r="F54" s="37"/>
      <c r="G54" s="37"/>
      <c r="H54" s="37"/>
      <c r="I54" s="37"/>
      <c r="J54" s="25"/>
      <c r="K54" s="25"/>
      <c r="L54" s="25"/>
      <c r="M54" s="25"/>
      <c r="N54" s="25"/>
    </row>
    <row r="55" spans="1:14" ht="54.75" x14ac:dyDescent="0.3">
      <c r="A55" s="35" t="s">
        <v>40</v>
      </c>
      <c r="B55" s="2" t="s">
        <v>5</v>
      </c>
      <c r="C55" s="2" t="s">
        <v>6</v>
      </c>
      <c r="D55" s="3" t="s">
        <v>4</v>
      </c>
      <c r="E55" s="2" t="s">
        <v>48</v>
      </c>
      <c r="F55" s="2" t="s">
        <v>6</v>
      </c>
      <c r="G55" s="3" t="s">
        <v>50</v>
      </c>
      <c r="H55" s="2" t="s">
        <v>48</v>
      </c>
      <c r="I55" s="2" t="s">
        <v>7</v>
      </c>
      <c r="J55" s="25"/>
      <c r="K55" s="25"/>
      <c r="L55" s="25"/>
      <c r="M55" s="25"/>
      <c r="N55" s="25"/>
    </row>
    <row r="56" spans="1:14" x14ac:dyDescent="0.3">
      <c r="A56" s="35"/>
      <c r="B56" s="4" t="s">
        <v>42</v>
      </c>
      <c r="C56" s="4">
        <v>0</v>
      </c>
      <c r="D56" s="5">
        <v>0</v>
      </c>
      <c r="E56" s="4">
        <v>0</v>
      </c>
      <c r="F56" s="4">
        <v>0</v>
      </c>
      <c r="G56" s="5">
        <v>0</v>
      </c>
      <c r="H56" s="4">
        <v>0</v>
      </c>
      <c r="I56" s="4">
        <v>0</v>
      </c>
      <c r="J56" s="25"/>
      <c r="K56" s="25"/>
      <c r="L56" s="25"/>
      <c r="M56" s="25"/>
      <c r="N56" s="25"/>
    </row>
    <row r="57" spans="1:14" x14ac:dyDescent="0.3">
      <c r="A57" s="35"/>
      <c r="B57" s="4" t="s">
        <v>43</v>
      </c>
      <c r="C57" s="4">
        <v>190</v>
      </c>
      <c r="D57" s="5">
        <v>157</v>
      </c>
      <c r="E57" s="4">
        <f>D57*100/C57</f>
        <v>82.631578947368425</v>
      </c>
      <c r="F57" s="4">
        <v>665</v>
      </c>
      <c r="G57" s="5">
        <v>665</v>
      </c>
      <c r="H57" s="4">
        <f>G57*100/F57</f>
        <v>100</v>
      </c>
      <c r="I57" s="4">
        <v>96.1</v>
      </c>
      <c r="J57" s="25"/>
      <c r="K57" s="25"/>
      <c r="L57" s="25"/>
      <c r="M57" s="25"/>
      <c r="N57" s="25"/>
    </row>
    <row r="58" spans="1:14" x14ac:dyDescent="0.3">
      <c r="A58" s="35"/>
      <c r="B58" s="4" t="s">
        <v>44</v>
      </c>
      <c r="C58" s="4">
        <v>413</v>
      </c>
      <c r="D58" s="5">
        <v>287</v>
      </c>
      <c r="E58" s="4">
        <f t="shared" ref="E58:E59" si="10">D58*100/C58</f>
        <v>69.491525423728817</v>
      </c>
      <c r="F58" s="4">
        <v>1414</v>
      </c>
      <c r="G58" s="5">
        <v>1256</v>
      </c>
      <c r="H58" s="4">
        <f t="shared" ref="H58:H59" si="11">G58*100/F58</f>
        <v>88.826025459688822</v>
      </c>
      <c r="I58" s="4">
        <v>84.5</v>
      </c>
      <c r="J58" s="25"/>
      <c r="K58" s="25"/>
      <c r="L58" s="25"/>
      <c r="M58" s="25"/>
      <c r="N58" s="25"/>
    </row>
    <row r="59" spans="1:14" x14ac:dyDescent="0.3">
      <c r="A59" s="32"/>
      <c r="B59" s="4" t="s">
        <v>7</v>
      </c>
      <c r="C59" s="4">
        <f>C56+C57+C58</f>
        <v>603</v>
      </c>
      <c r="D59" s="5">
        <f>D56+D57+D58</f>
        <v>444</v>
      </c>
      <c r="E59" s="4">
        <f t="shared" si="10"/>
        <v>73.631840796019901</v>
      </c>
      <c r="F59" s="4">
        <f>F56+F57+F58</f>
        <v>2079</v>
      </c>
      <c r="G59" s="5">
        <f>G56+G57+G58</f>
        <v>1921</v>
      </c>
      <c r="H59" s="4">
        <f t="shared" si="11"/>
        <v>92.400192400192395</v>
      </c>
      <c r="I59" s="17">
        <v>88.2</v>
      </c>
      <c r="J59" s="25"/>
      <c r="K59" s="25"/>
      <c r="L59" s="25"/>
      <c r="M59" s="25"/>
      <c r="N59" s="25"/>
    </row>
    <row r="60" spans="1:14" x14ac:dyDescent="0.3">
      <c r="A60" s="44"/>
      <c r="B60" s="45"/>
      <c r="C60" s="45"/>
      <c r="D60" s="45"/>
      <c r="E60" s="45"/>
      <c r="F60" s="45"/>
      <c r="G60" s="45"/>
      <c r="H60" s="45"/>
      <c r="I60" s="46"/>
      <c r="J60" s="25"/>
      <c r="K60" s="25"/>
      <c r="L60" s="25"/>
      <c r="M60" s="25"/>
      <c r="N60" s="25"/>
    </row>
    <row r="61" spans="1:14" x14ac:dyDescent="0.3">
      <c r="A61" s="32"/>
      <c r="B61" s="37" t="s">
        <v>49</v>
      </c>
      <c r="C61" s="37"/>
      <c r="D61" s="37"/>
      <c r="E61" s="37"/>
      <c r="F61" s="37"/>
      <c r="G61" s="37"/>
      <c r="H61" s="37"/>
      <c r="I61" s="37"/>
      <c r="J61" s="25"/>
      <c r="K61" s="25"/>
      <c r="L61" s="25"/>
      <c r="M61" s="25"/>
      <c r="N61" s="25"/>
    </row>
    <row r="62" spans="1:14" ht="54.75" x14ac:dyDescent="0.3">
      <c r="A62" s="19"/>
      <c r="B62" s="2" t="s">
        <v>5</v>
      </c>
      <c r="C62" s="2" t="s">
        <v>6</v>
      </c>
      <c r="D62" s="3" t="s">
        <v>4</v>
      </c>
      <c r="E62" s="2" t="s">
        <v>48</v>
      </c>
      <c r="F62" s="2" t="s">
        <v>6</v>
      </c>
      <c r="G62" s="3" t="s">
        <v>50</v>
      </c>
      <c r="H62" s="2" t="s">
        <v>48</v>
      </c>
      <c r="I62" s="2" t="s">
        <v>7</v>
      </c>
      <c r="J62" s="25"/>
      <c r="K62" s="25"/>
      <c r="L62" s="25"/>
      <c r="M62" s="25"/>
      <c r="N62" s="25"/>
    </row>
    <row r="63" spans="1:14" x14ac:dyDescent="0.3">
      <c r="A63" s="35" t="s">
        <v>45</v>
      </c>
      <c r="B63" s="4" t="s">
        <v>46</v>
      </c>
      <c r="C63" s="4">
        <v>696</v>
      </c>
      <c r="D63" s="5">
        <v>512</v>
      </c>
      <c r="E63" s="4">
        <f>D63*100/C63</f>
        <v>73.563218390804593</v>
      </c>
      <c r="F63" s="4">
        <v>2851</v>
      </c>
      <c r="G63" s="5">
        <v>2473</v>
      </c>
      <c r="H63" s="4">
        <f>G63*100/F63</f>
        <v>86.741494212557001</v>
      </c>
      <c r="I63" s="4">
        <v>84.2</v>
      </c>
      <c r="J63" s="25"/>
      <c r="K63" s="25"/>
      <c r="L63" s="25"/>
      <c r="M63" s="25"/>
      <c r="N63" s="25"/>
    </row>
    <row r="64" spans="1:14" x14ac:dyDescent="0.3">
      <c r="A64" s="35"/>
      <c r="B64" s="4" t="s">
        <v>47</v>
      </c>
      <c r="C64" s="4">
        <v>35</v>
      </c>
      <c r="D64" s="5">
        <v>30</v>
      </c>
      <c r="E64" s="4">
        <f t="shared" ref="E64:E65" si="12">D64*100/C64</f>
        <v>85.714285714285708</v>
      </c>
      <c r="F64" s="4">
        <v>134</v>
      </c>
      <c r="G64" s="5">
        <v>131</v>
      </c>
      <c r="H64" s="4">
        <f t="shared" ref="H64:H65" si="13">G64*100/F64</f>
        <v>97.761194029850742</v>
      </c>
      <c r="I64" s="4">
        <v>95.3</v>
      </c>
      <c r="J64" s="25"/>
      <c r="K64" s="25"/>
      <c r="L64" s="25"/>
      <c r="M64" s="25"/>
      <c r="N64" s="25"/>
    </row>
    <row r="65" spans="1:14" x14ac:dyDescent="0.3">
      <c r="A65" s="21"/>
      <c r="B65" s="4" t="s">
        <v>7</v>
      </c>
      <c r="C65" s="4">
        <f>C63+C64</f>
        <v>731</v>
      </c>
      <c r="D65" s="5">
        <f>D63+D64</f>
        <v>542</v>
      </c>
      <c r="E65" s="4">
        <f t="shared" si="12"/>
        <v>74.145006839945282</v>
      </c>
      <c r="F65" s="4">
        <f>F63+F64</f>
        <v>2985</v>
      </c>
      <c r="G65" s="5">
        <f>G63+G64</f>
        <v>2604</v>
      </c>
      <c r="H65" s="4">
        <f t="shared" si="13"/>
        <v>87.236180904522612</v>
      </c>
      <c r="I65" s="17">
        <v>84.7</v>
      </c>
      <c r="J65" s="25"/>
      <c r="K65" s="25"/>
      <c r="L65" s="25"/>
      <c r="M65" s="25"/>
      <c r="N65" s="25"/>
    </row>
    <row r="66" spans="1:14" x14ac:dyDescent="0.3">
      <c r="A66" s="47"/>
      <c r="B66" s="47"/>
      <c r="C66" s="47"/>
      <c r="D66" s="47"/>
      <c r="E66" s="47"/>
      <c r="F66" s="47"/>
      <c r="G66" s="47"/>
      <c r="H66" s="47"/>
      <c r="I66" s="47"/>
      <c r="J66" s="25"/>
      <c r="K66" s="25"/>
      <c r="L66" s="25"/>
      <c r="M66" s="25"/>
      <c r="N66" s="25"/>
    </row>
    <row r="67" spans="1:14" x14ac:dyDescent="0.3">
      <c r="A67" s="36"/>
      <c r="B67" s="36"/>
      <c r="C67" s="36"/>
      <c r="D67" s="36"/>
      <c r="E67" s="36"/>
      <c r="F67" s="36"/>
      <c r="G67" s="36"/>
      <c r="H67" s="36"/>
      <c r="I67" s="36"/>
      <c r="J67" s="25"/>
      <c r="K67" s="25"/>
      <c r="L67" s="25"/>
      <c r="M67" s="25"/>
      <c r="N67" s="25"/>
    </row>
    <row r="68" spans="1:14" x14ac:dyDescent="0.3">
      <c r="B68" s="27" t="s">
        <v>41</v>
      </c>
      <c r="C68" s="27">
        <v>136</v>
      </c>
      <c r="D68" s="28">
        <v>94</v>
      </c>
      <c r="E68" s="27">
        <f>D68*100/C68</f>
        <v>69.117647058823536</v>
      </c>
      <c r="F68" s="27">
        <v>486</v>
      </c>
      <c r="G68" s="28">
        <v>453</v>
      </c>
      <c r="H68" s="27">
        <f>G68*100/F68</f>
        <v>93.209876543209873</v>
      </c>
      <c r="I68" s="27">
        <v>87.9</v>
      </c>
      <c r="J68" s="25"/>
      <c r="K68" s="25"/>
      <c r="L68" s="25"/>
      <c r="M68" s="25"/>
      <c r="N68" s="25"/>
    </row>
    <row r="69" spans="1:14" x14ac:dyDescent="0.3">
      <c r="A69" s="36"/>
      <c r="B69" s="36"/>
      <c r="C69" s="36"/>
      <c r="D69" s="36"/>
      <c r="E69" s="36"/>
      <c r="F69" s="36"/>
      <c r="G69" s="36"/>
      <c r="H69" s="36"/>
      <c r="I69" s="36"/>
      <c r="J69" s="25"/>
      <c r="K69" s="25"/>
      <c r="L69" s="25"/>
      <c r="M69" s="25"/>
      <c r="N69" s="25"/>
    </row>
  </sheetData>
  <sheetProtection sheet="1" formatCells="0" formatColumns="0" formatRows="0" insertColumns="0" insertRows="0" insertHyperlinks="0" deleteColumns="0" deleteRows="0" sort="0" autoFilter="0" pivotTables="0"/>
  <mergeCells count="23">
    <mergeCell ref="A60:I60"/>
    <mergeCell ref="B61:I61"/>
    <mergeCell ref="A63:A64"/>
    <mergeCell ref="A66:I67"/>
    <mergeCell ref="A69:I69"/>
    <mergeCell ref="A55:A58"/>
    <mergeCell ref="A15:I15"/>
    <mergeCell ref="B16:I16"/>
    <mergeCell ref="A18:A29"/>
    <mergeCell ref="A31:I31"/>
    <mergeCell ref="B32:I32"/>
    <mergeCell ref="A33:A43"/>
    <mergeCell ref="A45:I45"/>
    <mergeCell ref="B46:I46"/>
    <mergeCell ref="A47:A51"/>
    <mergeCell ref="A53:I53"/>
    <mergeCell ref="B54:I54"/>
    <mergeCell ref="A12:A13"/>
    <mergeCell ref="A1:I2"/>
    <mergeCell ref="B3:I3"/>
    <mergeCell ref="A4:A7"/>
    <mergeCell ref="A9:I9"/>
    <mergeCell ref="B10:I10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topLeftCell="A58" workbookViewId="0">
      <selection activeCell="H31" sqref="H31"/>
    </sheetView>
  </sheetViews>
  <sheetFormatPr defaultColWidth="9.140625" defaultRowHeight="18.75" x14ac:dyDescent="0.3"/>
  <cols>
    <col min="1" max="1" width="27.5703125" style="1" customWidth="1"/>
    <col min="2" max="2" width="28.28515625" style="1" customWidth="1"/>
    <col min="3" max="3" width="9.28515625" style="1" bestFit="1" customWidth="1"/>
    <col min="4" max="4" width="9.140625" style="22" customWidth="1"/>
    <col min="5" max="5" width="8.5703125" style="1" customWidth="1"/>
    <col min="6" max="6" width="8.140625" style="1" bestFit="1" customWidth="1"/>
    <col min="7" max="7" width="8.140625" style="22" customWidth="1"/>
    <col min="8" max="8" width="8.140625" style="1" customWidth="1"/>
    <col min="9" max="9" width="9.28515625" style="1" bestFit="1" customWidth="1"/>
    <col min="10" max="16384" width="9.140625" style="1"/>
  </cols>
  <sheetData>
    <row r="1" spans="1:14" x14ac:dyDescent="0.3">
      <c r="A1" s="36"/>
      <c r="B1" s="36"/>
      <c r="C1" s="36"/>
      <c r="D1" s="36"/>
      <c r="E1" s="36"/>
      <c r="F1" s="36"/>
      <c r="G1" s="36"/>
      <c r="H1" s="36"/>
      <c r="I1" s="36"/>
      <c r="J1" s="25"/>
      <c r="K1" s="25"/>
      <c r="L1" s="25"/>
      <c r="M1" s="25"/>
      <c r="N1" s="25"/>
    </row>
    <row r="2" spans="1:14" x14ac:dyDescent="0.3">
      <c r="A2" s="36"/>
      <c r="B2" s="36"/>
      <c r="C2" s="36"/>
      <c r="D2" s="36"/>
      <c r="E2" s="36"/>
      <c r="F2" s="36"/>
      <c r="G2" s="36"/>
      <c r="H2" s="36"/>
      <c r="I2" s="36"/>
      <c r="J2" s="25"/>
      <c r="K2" s="25"/>
      <c r="L2" s="25"/>
      <c r="M2" s="25"/>
      <c r="N2" s="25"/>
    </row>
    <row r="3" spans="1:14" x14ac:dyDescent="0.3">
      <c r="B3" s="37" t="s">
        <v>54</v>
      </c>
      <c r="C3" s="37"/>
      <c r="D3" s="37"/>
      <c r="E3" s="37"/>
      <c r="F3" s="37"/>
      <c r="G3" s="37"/>
      <c r="H3" s="37"/>
      <c r="I3" s="37"/>
      <c r="J3" s="25"/>
      <c r="K3" s="25"/>
      <c r="L3" s="25"/>
      <c r="M3" s="25"/>
      <c r="N3" s="25"/>
    </row>
    <row r="4" spans="1:14" ht="54.75" x14ac:dyDescent="0.3">
      <c r="A4" s="38" t="s">
        <v>0</v>
      </c>
      <c r="B4" s="2" t="s">
        <v>5</v>
      </c>
      <c r="C4" s="2" t="s">
        <v>6</v>
      </c>
      <c r="D4" s="3" t="s">
        <v>4</v>
      </c>
      <c r="E4" s="2" t="s">
        <v>48</v>
      </c>
      <c r="F4" s="2" t="s">
        <v>6</v>
      </c>
      <c r="G4" s="3" t="s">
        <v>50</v>
      </c>
      <c r="H4" s="2" t="s">
        <v>48</v>
      </c>
      <c r="I4" s="2" t="s">
        <v>7</v>
      </c>
      <c r="J4" s="25"/>
      <c r="K4" s="25"/>
      <c r="L4" s="25"/>
      <c r="M4" s="25"/>
      <c r="N4" s="25"/>
    </row>
    <row r="5" spans="1:14" x14ac:dyDescent="0.3">
      <c r="A5" s="39"/>
      <c r="B5" s="4" t="s">
        <v>1</v>
      </c>
      <c r="C5" s="4">
        <v>391</v>
      </c>
      <c r="D5" s="5">
        <v>291</v>
      </c>
      <c r="E5" s="4">
        <v>69.3</v>
      </c>
      <c r="F5" s="4">
        <v>1957</v>
      </c>
      <c r="G5" s="5">
        <v>1602</v>
      </c>
      <c r="H5" s="4">
        <v>96.6</v>
      </c>
      <c r="I5" s="4">
        <v>91.5</v>
      </c>
      <c r="J5" s="25"/>
      <c r="K5" s="25"/>
      <c r="L5" s="25"/>
      <c r="M5" s="25"/>
      <c r="N5" s="25"/>
    </row>
    <row r="6" spans="1:14" x14ac:dyDescent="0.3">
      <c r="A6" s="39"/>
      <c r="B6" s="4" t="s">
        <v>2</v>
      </c>
      <c r="C6" s="4">
        <v>102</v>
      </c>
      <c r="D6" s="5">
        <v>76</v>
      </c>
      <c r="E6" s="4">
        <v>74.5</v>
      </c>
      <c r="F6" s="4">
        <v>505</v>
      </c>
      <c r="G6" s="5">
        <v>505</v>
      </c>
      <c r="H6" s="4">
        <v>100</v>
      </c>
      <c r="I6" s="4">
        <v>95.7</v>
      </c>
      <c r="J6" s="25"/>
      <c r="K6" s="25"/>
      <c r="L6" s="25"/>
      <c r="M6" s="25"/>
      <c r="N6" s="25"/>
    </row>
    <row r="7" spans="1:14" x14ac:dyDescent="0.3">
      <c r="A7" s="40"/>
      <c r="B7" s="4" t="s">
        <v>3</v>
      </c>
      <c r="C7" s="4">
        <v>94</v>
      </c>
      <c r="D7" s="5">
        <v>56</v>
      </c>
      <c r="E7" s="4">
        <v>59.5</v>
      </c>
      <c r="F7" s="4">
        <v>380</v>
      </c>
      <c r="G7" s="5">
        <v>335</v>
      </c>
      <c r="H7" s="4">
        <v>88.1</v>
      </c>
      <c r="I7" s="4">
        <v>82.5</v>
      </c>
      <c r="J7" s="25"/>
      <c r="K7" s="25"/>
      <c r="L7" s="25"/>
      <c r="M7" s="25"/>
      <c r="N7" s="25"/>
    </row>
    <row r="8" spans="1:14" x14ac:dyDescent="0.3">
      <c r="A8" s="6"/>
      <c r="B8" s="7" t="s">
        <v>7</v>
      </c>
      <c r="C8" s="7">
        <f>SUM(C5:C7)</f>
        <v>587</v>
      </c>
      <c r="D8" s="8">
        <f>SUM(D5:D7)</f>
        <v>423</v>
      </c>
      <c r="E8" s="9"/>
      <c r="F8" s="7">
        <f>SUM(F5:F7)</f>
        <v>2842</v>
      </c>
      <c r="G8" s="8">
        <f>SUM(G5:G7)</f>
        <v>2442</v>
      </c>
      <c r="H8" s="9">
        <f>G8*100/F8</f>
        <v>85.925404644616464</v>
      </c>
      <c r="I8" s="10"/>
      <c r="J8" s="25"/>
      <c r="K8" s="25"/>
      <c r="L8" s="25"/>
      <c r="M8" s="25"/>
      <c r="N8" s="25"/>
    </row>
    <row r="9" spans="1:14" x14ac:dyDescent="0.3">
      <c r="A9" s="41"/>
      <c r="B9" s="42"/>
      <c r="C9" s="42"/>
      <c r="D9" s="42"/>
      <c r="E9" s="42"/>
      <c r="F9" s="42"/>
      <c r="G9" s="42"/>
      <c r="H9" s="42"/>
      <c r="I9" s="43"/>
      <c r="J9" s="25"/>
      <c r="K9" s="25"/>
      <c r="L9" s="25"/>
      <c r="M9" s="25"/>
      <c r="N9" s="25"/>
    </row>
    <row r="10" spans="1:14" x14ac:dyDescent="0.3">
      <c r="A10" s="11"/>
      <c r="B10" s="37" t="s">
        <v>49</v>
      </c>
      <c r="C10" s="37"/>
      <c r="D10" s="37"/>
      <c r="E10" s="37"/>
      <c r="F10" s="37"/>
      <c r="G10" s="37"/>
      <c r="H10" s="37"/>
      <c r="I10" s="37"/>
      <c r="J10" s="25"/>
      <c r="K10" s="25"/>
      <c r="L10" s="25"/>
      <c r="M10" s="25"/>
      <c r="N10" s="25"/>
    </row>
    <row r="11" spans="1:14" ht="54.75" x14ac:dyDescent="0.3">
      <c r="A11" s="14"/>
      <c r="B11" s="2" t="s">
        <v>5</v>
      </c>
      <c r="C11" s="2" t="s">
        <v>6</v>
      </c>
      <c r="D11" s="3" t="s">
        <v>4</v>
      </c>
      <c r="E11" s="2" t="s">
        <v>48</v>
      </c>
      <c r="F11" s="2" t="s">
        <v>6</v>
      </c>
      <c r="G11" s="3" t="s">
        <v>50</v>
      </c>
      <c r="H11" s="2" t="s">
        <v>48</v>
      </c>
      <c r="I11" s="2" t="s">
        <v>7</v>
      </c>
      <c r="J11" s="25"/>
      <c r="K11" s="25"/>
      <c r="L11" s="25"/>
      <c r="M11" s="25"/>
      <c r="N11" s="25"/>
    </row>
    <row r="12" spans="1:14" x14ac:dyDescent="0.3">
      <c r="A12" s="35" t="s">
        <v>11</v>
      </c>
      <c r="B12" s="4" t="s">
        <v>8</v>
      </c>
      <c r="C12" s="4">
        <v>471</v>
      </c>
      <c r="D12" s="5">
        <v>207</v>
      </c>
      <c r="E12" s="4">
        <v>43.9</v>
      </c>
      <c r="F12" s="4">
        <v>2042</v>
      </c>
      <c r="G12" s="5">
        <v>1789</v>
      </c>
      <c r="H12" s="4">
        <v>87.6</v>
      </c>
      <c r="I12" s="4">
        <v>79.400000000000006</v>
      </c>
      <c r="J12" s="25"/>
      <c r="K12" s="25"/>
      <c r="L12" s="25"/>
      <c r="M12" s="25"/>
      <c r="N12" s="25"/>
    </row>
    <row r="13" spans="1:14" x14ac:dyDescent="0.3">
      <c r="A13" s="35"/>
      <c r="B13" s="4" t="s">
        <v>9</v>
      </c>
      <c r="C13" s="4">
        <v>80</v>
      </c>
      <c r="D13" s="5">
        <v>63</v>
      </c>
      <c r="E13" s="4">
        <v>78.7</v>
      </c>
      <c r="F13" s="4">
        <v>268</v>
      </c>
      <c r="G13" s="5">
        <v>260</v>
      </c>
      <c r="H13" s="4">
        <v>97.1</v>
      </c>
      <c r="I13" s="4">
        <v>92.8</v>
      </c>
      <c r="J13" s="25"/>
      <c r="K13" s="25"/>
      <c r="L13" s="25"/>
      <c r="M13" s="25"/>
      <c r="N13" s="25"/>
    </row>
    <row r="14" spans="1:14" x14ac:dyDescent="0.3">
      <c r="A14" s="35"/>
      <c r="B14" s="4" t="s">
        <v>10</v>
      </c>
      <c r="C14" s="4">
        <v>15</v>
      </c>
      <c r="D14" s="5">
        <v>11</v>
      </c>
      <c r="E14" s="4">
        <v>73.3</v>
      </c>
      <c r="F14" s="4">
        <v>87</v>
      </c>
      <c r="G14" s="5">
        <v>78</v>
      </c>
      <c r="H14" s="4">
        <v>89.6</v>
      </c>
      <c r="I14" s="4">
        <v>87.3</v>
      </c>
      <c r="J14" s="25"/>
      <c r="K14" s="25"/>
      <c r="L14" s="25"/>
      <c r="M14" s="25"/>
      <c r="N14" s="25"/>
    </row>
    <row r="15" spans="1:14" x14ac:dyDescent="0.3">
      <c r="A15" s="14"/>
      <c r="B15" s="4" t="s">
        <v>7</v>
      </c>
      <c r="C15" s="4">
        <f>SUM(C12:C14)</f>
        <v>566</v>
      </c>
      <c r="D15" s="5">
        <f>SUM(D12:D14)</f>
        <v>281</v>
      </c>
      <c r="E15" s="15">
        <f>D15*100/C15</f>
        <v>49.646643109540634</v>
      </c>
      <c r="F15" s="4">
        <f>SUM(F12:F14)</f>
        <v>2397</v>
      </c>
      <c r="G15" s="5">
        <f>SUM(G12:G14)</f>
        <v>2127</v>
      </c>
      <c r="H15" s="16"/>
      <c r="I15" s="17"/>
      <c r="J15" s="25"/>
      <c r="K15" s="25"/>
      <c r="L15" s="25"/>
      <c r="M15" s="25"/>
      <c r="N15" s="25"/>
    </row>
    <row r="16" spans="1:14" x14ac:dyDescent="0.3">
      <c r="A16" s="44"/>
      <c r="B16" s="45"/>
      <c r="C16" s="45"/>
      <c r="D16" s="45"/>
      <c r="E16" s="45"/>
      <c r="F16" s="45"/>
      <c r="G16" s="45"/>
      <c r="H16" s="45"/>
      <c r="I16" s="46"/>
      <c r="J16" s="25"/>
      <c r="K16" s="25"/>
      <c r="L16" s="25"/>
      <c r="M16" s="25"/>
      <c r="N16" s="25"/>
    </row>
    <row r="17" spans="1:14" x14ac:dyDescent="0.3">
      <c r="A17" s="14"/>
      <c r="B17" s="37" t="s">
        <v>49</v>
      </c>
      <c r="C17" s="37"/>
      <c r="D17" s="37"/>
      <c r="E17" s="37"/>
      <c r="F17" s="37"/>
      <c r="G17" s="37"/>
      <c r="H17" s="37"/>
      <c r="I17" s="37"/>
      <c r="J17" s="25"/>
      <c r="K17" s="25"/>
      <c r="L17" s="25"/>
      <c r="M17" s="25"/>
      <c r="N17" s="25"/>
    </row>
    <row r="18" spans="1:14" ht="54.75" x14ac:dyDescent="0.3">
      <c r="A18" s="14"/>
      <c r="B18" s="2" t="s">
        <v>5</v>
      </c>
      <c r="C18" s="2" t="s">
        <v>6</v>
      </c>
      <c r="D18" s="3" t="s">
        <v>4</v>
      </c>
      <c r="E18" s="2" t="s">
        <v>48</v>
      </c>
      <c r="F18" s="2" t="s">
        <v>6</v>
      </c>
      <c r="G18" s="3" t="s">
        <v>50</v>
      </c>
      <c r="H18" s="2" t="s">
        <v>48</v>
      </c>
      <c r="I18" s="2" t="s">
        <v>7</v>
      </c>
      <c r="J18" s="25"/>
      <c r="K18" s="25"/>
      <c r="L18" s="25"/>
      <c r="M18" s="25"/>
      <c r="N18" s="25"/>
    </row>
    <row r="19" spans="1:14" x14ac:dyDescent="0.3">
      <c r="A19" s="35" t="s">
        <v>12</v>
      </c>
      <c r="B19" s="4" t="s">
        <v>13</v>
      </c>
      <c r="C19" s="4">
        <v>171</v>
      </c>
      <c r="D19" s="5">
        <v>207</v>
      </c>
      <c r="E19" s="4">
        <v>43.9</v>
      </c>
      <c r="F19" s="4">
        <v>2042</v>
      </c>
      <c r="G19" s="5">
        <v>1789</v>
      </c>
      <c r="H19" s="4">
        <v>87.6</v>
      </c>
      <c r="I19" s="4">
        <v>79.400000000000006</v>
      </c>
      <c r="J19" s="25"/>
      <c r="K19" s="25"/>
      <c r="L19" s="25"/>
      <c r="M19" s="25"/>
      <c r="N19" s="25"/>
    </row>
    <row r="20" spans="1:14" x14ac:dyDescent="0.3">
      <c r="A20" s="35"/>
      <c r="B20" s="4" t="s">
        <v>14</v>
      </c>
      <c r="C20" s="4">
        <v>42</v>
      </c>
      <c r="D20" s="5">
        <v>34</v>
      </c>
      <c r="E20" s="4">
        <v>80.900000000000006</v>
      </c>
      <c r="F20" s="4">
        <v>171</v>
      </c>
      <c r="G20" s="5">
        <v>170</v>
      </c>
      <c r="H20" s="4">
        <v>99.4</v>
      </c>
      <c r="I20" s="4">
        <v>95.8</v>
      </c>
      <c r="J20" s="25"/>
      <c r="K20" s="25"/>
      <c r="L20" s="25"/>
      <c r="M20" s="25"/>
      <c r="N20" s="25"/>
    </row>
    <row r="21" spans="1:14" x14ac:dyDescent="0.3">
      <c r="A21" s="35"/>
      <c r="B21" s="4" t="s">
        <v>15</v>
      </c>
      <c r="C21" s="4">
        <v>31</v>
      </c>
      <c r="D21" s="5">
        <v>13</v>
      </c>
      <c r="E21" s="4">
        <v>41.9</v>
      </c>
      <c r="F21" s="4">
        <v>145</v>
      </c>
      <c r="G21" s="5">
        <v>79</v>
      </c>
      <c r="H21" s="4">
        <v>54.4</v>
      </c>
      <c r="I21" s="4">
        <v>52.3</v>
      </c>
      <c r="J21" s="25"/>
      <c r="K21" s="25"/>
      <c r="L21" s="25"/>
      <c r="M21" s="25"/>
      <c r="N21" s="25"/>
    </row>
    <row r="22" spans="1:14" x14ac:dyDescent="0.3">
      <c r="A22" s="35"/>
      <c r="B22" s="4" t="s">
        <v>16</v>
      </c>
      <c r="C22" s="4">
        <v>47</v>
      </c>
      <c r="D22" s="5">
        <v>26</v>
      </c>
      <c r="E22" s="4">
        <v>55.3</v>
      </c>
      <c r="F22" s="4">
        <v>179</v>
      </c>
      <c r="G22" s="5">
        <v>169</v>
      </c>
      <c r="H22" s="4">
        <v>94.4</v>
      </c>
      <c r="I22" s="4">
        <v>86.3</v>
      </c>
      <c r="J22" s="25"/>
      <c r="K22" s="25"/>
      <c r="L22" s="25"/>
      <c r="M22" s="25"/>
      <c r="N22" s="25"/>
    </row>
    <row r="23" spans="1:14" x14ac:dyDescent="0.3">
      <c r="A23" s="35"/>
      <c r="B23" s="4" t="s">
        <v>17</v>
      </c>
      <c r="C23" s="4">
        <v>53</v>
      </c>
      <c r="D23" s="5">
        <v>35</v>
      </c>
      <c r="E23" s="4">
        <v>60.03</v>
      </c>
      <c r="F23" s="4">
        <v>243</v>
      </c>
      <c r="G23" s="5">
        <v>224</v>
      </c>
      <c r="H23" s="4">
        <v>92.1</v>
      </c>
      <c r="I23" s="4">
        <v>87.5</v>
      </c>
      <c r="J23" s="25"/>
      <c r="K23" s="25"/>
      <c r="L23" s="25"/>
      <c r="M23" s="25"/>
      <c r="N23" s="25"/>
    </row>
    <row r="24" spans="1:14" x14ac:dyDescent="0.3">
      <c r="A24" s="35"/>
      <c r="B24" s="4" t="s">
        <v>51</v>
      </c>
      <c r="C24" s="4">
        <v>55</v>
      </c>
      <c r="D24" s="5">
        <v>39</v>
      </c>
      <c r="E24" s="4">
        <v>70.900000000000006</v>
      </c>
      <c r="F24" s="4">
        <v>170</v>
      </c>
      <c r="G24" s="5">
        <v>162</v>
      </c>
      <c r="H24" s="4">
        <v>95.2</v>
      </c>
      <c r="I24" s="4">
        <v>89.3</v>
      </c>
      <c r="J24" s="25"/>
      <c r="K24" s="25"/>
      <c r="L24" s="25"/>
      <c r="M24" s="25"/>
      <c r="N24" s="25"/>
    </row>
    <row r="25" spans="1:14" x14ac:dyDescent="0.3">
      <c r="A25" s="35"/>
      <c r="B25" s="4" t="s">
        <v>18</v>
      </c>
      <c r="C25" s="4">
        <v>140</v>
      </c>
      <c r="D25" s="5">
        <v>107</v>
      </c>
      <c r="E25" s="4">
        <v>76.400000000000006</v>
      </c>
      <c r="F25" s="4">
        <v>638</v>
      </c>
      <c r="G25" s="5">
        <v>544</v>
      </c>
      <c r="H25" s="4">
        <v>85.2</v>
      </c>
      <c r="I25" s="4">
        <v>83.7</v>
      </c>
      <c r="J25" s="25"/>
      <c r="K25" s="25"/>
      <c r="L25" s="25"/>
      <c r="M25" s="25"/>
      <c r="N25" s="25"/>
    </row>
    <row r="26" spans="1:14" x14ac:dyDescent="0.3">
      <c r="A26" s="35"/>
      <c r="B26" s="4" t="s">
        <v>19</v>
      </c>
      <c r="C26" s="4">
        <v>91</v>
      </c>
      <c r="D26" s="5">
        <v>73</v>
      </c>
      <c r="E26" s="4">
        <v>80.2</v>
      </c>
      <c r="F26" s="4">
        <v>350</v>
      </c>
      <c r="G26" s="5">
        <v>235</v>
      </c>
      <c r="H26" s="4">
        <v>95.4</v>
      </c>
      <c r="I26" s="4">
        <v>92.3</v>
      </c>
      <c r="J26" s="25"/>
      <c r="K26" s="25"/>
      <c r="L26" s="25"/>
      <c r="M26" s="25"/>
      <c r="N26" s="25"/>
    </row>
    <row r="27" spans="1:14" x14ac:dyDescent="0.3">
      <c r="A27" s="35"/>
      <c r="B27" s="4" t="s">
        <v>20</v>
      </c>
      <c r="C27" s="4">
        <v>92</v>
      </c>
      <c r="D27" s="5">
        <v>61</v>
      </c>
      <c r="E27" s="4">
        <v>66.3</v>
      </c>
      <c r="F27" s="4">
        <v>264</v>
      </c>
      <c r="G27" s="5">
        <v>235</v>
      </c>
      <c r="H27" s="4">
        <v>89</v>
      </c>
      <c r="I27" s="4">
        <v>83.1</v>
      </c>
      <c r="J27" s="25"/>
      <c r="K27" s="25"/>
      <c r="L27" s="25"/>
      <c r="M27" s="25"/>
      <c r="N27" s="25"/>
    </row>
    <row r="28" spans="1:14" x14ac:dyDescent="0.3">
      <c r="A28" s="35"/>
      <c r="B28" s="4" t="s">
        <v>21</v>
      </c>
      <c r="C28" s="4">
        <v>42</v>
      </c>
      <c r="D28" s="5">
        <v>36</v>
      </c>
      <c r="E28" s="4">
        <v>85.7</v>
      </c>
      <c r="F28" s="4">
        <v>124</v>
      </c>
      <c r="G28" s="5">
        <v>120</v>
      </c>
      <c r="H28" s="4">
        <v>96.7</v>
      </c>
      <c r="I28" s="4">
        <v>94</v>
      </c>
      <c r="J28" s="25"/>
      <c r="K28" s="25"/>
      <c r="L28" s="25"/>
      <c r="M28" s="25"/>
      <c r="N28" s="25"/>
    </row>
    <row r="29" spans="1:14" x14ac:dyDescent="0.3">
      <c r="A29" s="35"/>
      <c r="B29" s="4" t="s">
        <v>22</v>
      </c>
      <c r="C29" s="4">
        <v>155</v>
      </c>
      <c r="D29" s="5">
        <v>150</v>
      </c>
      <c r="E29" s="4">
        <v>96.7</v>
      </c>
      <c r="F29" s="4">
        <v>634</v>
      </c>
      <c r="G29" s="5">
        <v>608</v>
      </c>
      <c r="H29" s="4">
        <v>95.8</v>
      </c>
      <c r="I29" s="4">
        <v>96.1</v>
      </c>
      <c r="J29" s="25"/>
      <c r="K29" s="25"/>
      <c r="L29" s="25"/>
      <c r="M29" s="25"/>
      <c r="N29" s="25"/>
    </row>
    <row r="30" spans="1:14" x14ac:dyDescent="0.3">
      <c r="A30" s="35"/>
      <c r="B30" s="4" t="s">
        <v>23</v>
      </c>
      <c r="C30" s="4">
        <v>0</v>
      </c>
      <c r="D30" s="5">
        <v>0</v>
      </c>
      <c r="E30" s="4">
        <v>0</v>
      </c>
      <c r="F30" s="4">
        <v>0</v>
      </c>
      <c r="G30" s="5">
        <v>0</v>
      </c>
      <c r="H30" s="15">
        <v>0</v>
      </c>
      <c r="I30" s="4">
        <v>0</v>
      </c>
      <c r="J30" s="25"/>
      <c r="K30" s="25"/>
      <c r="L30" s="25"/>
      <c r="M30" s="25"/>
      <c r="N30" s="25"/>
    </row>
    <row r="31" spans="1:14" x14ac:dyDescent="0.3">
      <c r="A31" s="35"/>
      <c r="B31" s="4" t="s">
        <v>24</v>
      </c>
      <c r="C31" s="4">
        <v>92</v>
      </c>
      <c r="D31" s="5">
        <v>61</v>
      </c>
      <c r="E31" s="4">
        <v>66.3</v>
      </c>
      <c r="F31" s="4">
        <v>264</v>
      </c>
      <c r="G31" s="5">
        <v>235</v>
      </c>
      <c r="H31" s="4">
        <v>89.01</v>
      </c>
      <c r="I31" s="4">
        <v>83.1</v>
      </c>
      <c r="J31" s="25"/>
      <c r="K31" s="25"/>
      <c r="L31" s="25"/>
      <c r="M31" s="25"/>
      <c r="N31" s="25"/>
    </row>
    <row r="32" spans="1:14" x14ac:dyDescent="0.3">
      <c r="A32" s="14"/>
      <c r="B32" s="4" t="s">
        <v>7</v>
      </c>
      <c r="C32" s="4"/>
      <c r="D32" s="5"/>
      <c r="E32" s="15" t="e">
        <f>D32*100/C32</f>
        <v>#DIV/0!</v>
      </c>
      <c r="F32" s="4">
        <f>SUM(F19:F31)</f>
        <v>5224</v>
      </c>
      <c r="G32" s="5"/>
      <c r="H32" s="15">
        <f>G32*100/F32</f>
        <v>0</v>
      </c>
      <c r="I32" s="17"/>
      <c r="J32" s="25"/>
      <c r="K32" s="25"/>
      <c r="L32" s="25"/>
      <c r="M32" s="25"/>
      <c r="N32" s="25"/>
    </row>
    <row r="33" spans="1:14" x14ac:dyDescent="0.3">
      <c r="A33" s="44"/>
      <c r="B33" s="45"/>
      <c r="C33" s="45"/>
      <c r="D33" s="45"/>
      <c r="E33" s="45"/>
      <c r="F33" s="45"/>
      <c r="G33" s="45"/>
      <c r="H33" s="45"/>
      <c r="I33" s="46"/>
      <c r="J33" s="25"/>
      <c r="K33" s="25"/>
      <c r="L33" s="25"/>
      <c r="M33" s="25"/>
      <c r="N33" s="25"/>
    </row>
    <row r="34" spans="1:14" x14ac:dyDescent="0.3">
      <c r="A34" s="14"/>
      <c r="B34" s="37" t="s">
        <v>49</v>
      </c>
      <c r="C34" s="37"/>
      <c r="D34" s="37"/>
      <c r="E34" s="37"/>
      <c r="F34" s="37"/>
      <c r="G34" s="37"/>
      <c r="H34" s="37"/>
      <c r="I34" s="37"/>
      <c r="J34" s="25"/>
      <c r="K34" s="25"/>
      <c r="L34" s="25"/>
      <c r="M34" s="25"/>
      <c r="N34" s="25"/>
    </row>
    <row r="35" spans="1:14" ht="54.75" x14ac:dyDescent="0.3">
      <c r="A35" s="35" t="s">
        <v>25</v>
      </c>
      <c r="B35" s="2" t="s">
        <v>5</v>
      </c>
      <c r="C35" s="2" t="s">
        <v>6</v>
      </c>
      <c r="D35" s="3" t="s">
        <v>4</v>
      </c>
      <c r="E35" s="2" t="s">
        <v>48</v>
      </c>
      <c r="F35" s="2" t="s">
        <v>6</v>
      </c>
      <c r="G35" s="3" t="s">
        <v>50</v>
      </c>
      <c r="H35" s="2" t="s">
        <v>48</v>
      </c>
      <c r="I35" s="2" t="s">
        <v>7</v>
      </c>
      <c r="J35" s="25"/>
      <c r="K35" s="25"/>
      <c r="L35" s="25"/>
      <c r="M35" s="25"/>
      <c r="N35" s="25"/>
    </row>
    <row r="36" spans="1:14" x14ac:dyDescent="0.3">
      <c r="A36" s="35"/>
      <c r="B36" s="4" t="s">
        <v>27</v>
      </c>
      <c r="C36" s="4">
        <v>80</v>
      </c>
      <c r="D36" s="5">
        <v>52</v>
      </c>
      <c r="E36" s="4">
        <v>65</v>
      </c>
      <c r="F36" s="4">
        <v>288</v>
      </c>
      <c r="G36" s="5">
        <v>284</v>
      </c>
      <c r="H36" s="4">
        <v>98.6</v>
      </c>
      <c r="I36" s="4">
        <v>91.3</v>
      </c>
      <c r="J36" s="25"/>
      <c r="K36" s="25"/>
      <c r="L36" s="25"/>
      <c r="M36" s="25"/>
      <c r="N36" s="25"/>
    </row>
    <row r="37" spans="1:14" x14ac:dyDescent="0.3">
      <c r="A37" s="35"/>
      <c r="B37" s="4" t="s">
        <v>26</v>
      </c>
      <c r="C37" s="4">
        <v>93</v>
      </c>
      <c r="D37" s="5">
        <v>79</v>
      </c>
      <c r="E37" s="4">
        <v>84.9</v>
      </c>
      <c r="F37" s="4">
        <v>236</v>
      </c>
      <c r="G37" s="5">
        <v>233</v>
      </c>
      <c r="H37" s="4">
        <v>98.7</v>
      </c>
      <c r="I37" s="4">
        <v>94.8</v>
      </c>
      <c r="J37" s="25"/>
      <c r="K37" s="25"/>
      <c r="L37" s="25"/>
      <c r="M37" s="25"/>
      <c r="N37" s="25"/>
    </row>
    <row r="38" spans="1:14" x14ac:dyDescent="0.3">
      <c r="A38" s="35"/>
      <c r="B38" s="4" t="s">
        <v>28</v>
      </c>
      <c r="C38" s="4">
        <v>173</v>
      </c>
      <c r="D38" s="5">
        <v>168</v>
      </c>
      <c r="E38" s="4">
        <v>97</v>
      </c>
      <c r="F38" s="4">
        <v>608</v>
      </c>
      <c r="G38" s="5">
        <v>570</v>
      </c>
      <c r="H38" s="4">
        <v>93.7</v>
      </c>
      <c r="I38" s="4">
        <v>94.5</v>
      </c>
      <c r="J38" s="25"/>
      <c r="K38" s="25"/>
      <c r="L38" s="25"/>
      <c r="M38" s="25"/>
      <c r="N38" s="25"/>
    </row>
    <row r="39" spans="1:14" x14ac:dyDescent="0.3">
      <c r="A39" s="35"/>
      <c r="B39" s="4" t="s">
        <v>29</v>
      </c>
      <c r="C39" s="4">
        <v>65</v>
      </c>
      <c r="D39" s="5">
        <v>43</v>
      </c>
      <c r="E39" s="4">
        <v>66.099999999999994</v>
      </c>
      <c r="F39" s="4">
        <v>237</v>
      </c>
      <c r="G39" s="5">
        <v>216</v>
      </c>
      <c r="H39" s="4">
        <v>80.8</v>
      </c>
      <c r="I39" s="4">
        <v>85.8</v>
      </c>
      <c r="J39" s="25"/>
      <c r="K39" s="25"/>
      <c r="L39" s="25"/>
      <c r="M39" s="25"/>
      <c r="N39" s="25"/>
    </row>
    <row r="40" spans="1:14" x14ac:dyDescent="0.3">
      <c r="A40" s="35"/>
      <c r="B40" s="4" t="s">
        <v>30</v>
      </c>
      <c r="C40" s="4">
        <v>107</v>
      </c>
      <c r="D40" s="5">
        <v>79</v>
      </c>
      <c r="E40" s="4">
        <v>73.8</v>
      </c>
      <c r="F40" s="4">
        <v>370</v>
      </c>
      <c r="G40" s="5">
        <v>360</v>
      </c>
      <c r="H40" s="4">
        <v>97.2</v>
      </c>
      <c r="I40" s="4">
        <v>92</v>
      </c>
      <c r="J40" s="25"/>
      <c r="K40" s="25"/>
      <c r="L40" s="25"/>
      <c r="M40" s="25"/>
      <c r="N40" s="25"/>
    </row>
    <row r="41" spans="1:14" x14ac:dyDescent="0.3">
      <c r="A41" s="35"/>
      <c r="B41" s="4" t="s">
        <v>31</v>
      </c>
      <c r="C41" s="4">
        <v>126</v>
      </c>
      <c r="D41" s="5">
        <v>126</v>
      </c>
      <c r="E41" s="4">
        <v>100</v>
      </c>
      <c r="F41" s="4">
        <v>507</v>
      </c>
      <c r="G41" s="5">
        <v>505</v>
      </c>
      <c r="H41" s="4">
        <v>99.6</v>
      </c>
      <c r="I41" s="4">
        <v>99.7</v>
      </c>
      <c r="J41" s="25"/>
      <c r="K41" s="25"/>
      <c r="L41" s="25"/>
      <c r="M41" s="25"/>
      <c r="N41" s="25"/>
    </row>
    <row r="42" spans="1:14" x14ac:dyDescent="0.3">
      <c r="A42" s="35"/>
      <c r="B42" s="4" t="s">
        <v>32</v>
      </c>
      <c r="C42" s="4">
        <v>156</v>
      </c>
      <c r="D42" s="5">
        <v>122</v>
      </c>
      <c r="E42" s="4">
        <v>78.2</v>
      </c>
      <c r="F42" s="4">
        <v>674</v>
      </c>
      <c r="G42" s="5">
        <v>649</v>
      </c>
      <c r="H42" s="4">
        <v>96.2</v>
      </c>
      <c r="I42" s="4">
        <v>92.9</v>
      </c>
      <c r="J42" s="25"/>
      <c r="K42" s="25"/>
      <c r="L42" s="25"/>
      <c r="M42" s="25"/>
      <c r="N42" s="25"/>
    </row>
    <row r="43" spans="1:14" x14ac:dyDescent="0.3">
      <c r="A43" s="35"/>
      <c r="B43" s="4" t="s">
        <v>33</v>
      </c>
      <c r="C43" s="4">
        <v>90</v>
      </c>
      <c r="D43" s="5">
        <v>88</v>
      </c>
      <c r="E43" s="4">
        <v>97.7</v>
      </c>
      <c r="F43" s="4">
        <v>253</v>
      </c>
      <c r="G43" s="5">
        <v>219</v>
      </c>
      <c r="H43" s="4">
        <v>86.5</v>
      </c>
      <c r="I43" s="4">
        <v>89.5</v>
      </c>
      <c r="J43" s="25"/>
      <c r="K43" s="25"/>
      <c r="L43" s="25"/>
      <c r="M43" s="25"/>
      <c r="N43" s="25"/>
    </row>
    <row r="44" spans="1:14" x14ac:dyDescent="0.3">
      <c r="A44" s="35"/>
      <c r="B44" s="4" t="s">
        <v>34</v>
      </c>
      <c r="C44" s="4">
        <v>56</v>
      </c>
      <c r="D44" s="5">
        <v>51</v>
      </c>
      <c r="E44" s="4">
        <v>91</v>
      </c>
      <c r="F44" s="4">
        <v>121</v>
      </c>
      <c r="G44" s="5">
        <v>121</v>
      </c>
      <c r="H44" s="4">
        <v>100</v>
      </c>
      <c r="I44" s="4">
        <v>97.2</v>
      </c>
      <c r="J44" s="25"/>
      <c r="K44" s="25"/>
      <c r="L44" s="25"/>
      <c r="M44" s="25"/>
      <c r="N44" s="25"/>
    </row>
    <row r="45" spans="1:14" x14ac:dyDescent="0.3">
      <c r="A45" s="35"/>
      <c r="B45" s="4" t="s">
        <v>35</v>
      </c>
      <c r="C45" s="4">
        <v>90</v>
      </c>
      <c r="D45" s="5">
        <v>71</v>
      </c>
      <c r="E45" s="4">
        <v>78.8</v>
      </c>
      <c r="F45" s="4">
        <v>224</v>
      </c>
      <c r="G45" s="5">
        <v>207</v>
      </c>
      <c r="H45" s="4">
        <v>92.4</v>
      </c>
      <c r="I45" s="4">
        <v>88.5</v>
      </c>
      <c r="J45" s="25"/>
      <c r="K45" s="25"/>
      <c r="L45" s="25"/>
      <c r="M45" s="25"/>
      <c r="N45" s="25"/>
    </row>
    <row r="46" spans="1:14" x14ac:dyDescent="0.3">
      <c r="A46" s="14"/>
      <c r="B46" s="4" t="s">
        <v>7</v>
      </c>
      <c r="C46" s="4">
        <f>SUM(C35:C45)</f>
        <v>1036</v>
      </c>
      <c r="D46" s="5">
        <f>SUM(D35:D45)</f>
        <v>879</v>
      </c>
      <c r="E46" s="15">
        <f>D46*100/C46</f>
        <v>84.845559845559848</v>
      </c>
      <c r="F46" s="4">
        <f>SUM(F35:F45)</f>
        <v>3518</v>
      </c>
      <c r="G46" s="5">
        <f>SUM(G35:G45)</f>
        <v>3364</v>
      </c>
      <c r="H46" s="15" t="str">
        <f>H4</f>
        <v>%</v>
      </c>
      <c r="I46" s="17"/>
      <c r="J46" s="25"/>
      <c r="K46" s="25"/>
      <c r="L46" s="25"/>
      <c r="M46" s="25"/>
      <c r="N46" s="25"/>
    </row>
    <row r="47" spans="1:14" x14ac:dyDescent="0.3">
      <c r="A47" s="44"/>
      <c r="B47" s="45"/>
      <c r="C47" s="45"/>
      <c r="D47" s="45"/>
      <c r="E47" s="45"/>
      <c r="F47" s="45"/>
      <c r="G47" s="45"/>
      <c r="H47" s="45"/>
      <c r="I47" s="46"/>
      <c r="J47" s="25"/>
      <c r="K47" s="25"/>
      <c r="L47" s="25"/>
      <c r="M47" s="25"/>
      <c r="N47" s="25"/>
    </row>
    <row r="48" spans="1:14" x14ac:dyDescent="0.3">
      <c r="A48" s="19"/>
      <c r="B48" s="37" t="s">
        <v>49</v>
      </c>
      <c r="C48" s="37"/>
      <c r="D48" s="37"/>
      <c r="E48" s="37"/>
      <c r="F48" s="37"/>
      <c r="G48" s="37"/>
      <c r="H48" s="37"/>
      <c r="I48" s="37"/>
      <c r="J48" s="25"/>
      <c r="K48" s="25"/>
      <c r="L48" s="25"/>
      <c r="M48" s="25"/>
      <c r="N48" s="25"/>
    </row>
    <row r="49" spans="1:14" ht="54.75" x14ac:dyDescent="0.3">
      <c r="A49" s="35" t="s">
        <v>36</v>
      </c>
      <c r="B49" s="2" t="s">
        <v>5</v>
      </c>
      <c r="C49" s="2" t="s">
        <v>6</v>
      </c>
      <c r="D49" s="3" t="s">
        <v>4</v>
      </c>
      <c r="E49" s="2" t="s">
        <v>48</v>
      </c>
      <c r="F49" s="2" t="s">
        <v>6</v>
      </c>
      <c r="G49" s="3" t="s">
        <v>50</v>
      </c>
      <c r="H49" s="2" t="s">
        <v>48</v>
      </c>
      <c r="I49" s="2" t="s">
        <v>7</v>
      </c>
      <c r="J49" s="25"/>
      <c r="K49" s="25"/>
      <c r="L49" s="25"/>
      <c r="M49" s="25"/>
      <c r="N49" s="25"/>
    </row>
    <row r="50" spans="1:14" x14ac:dyDescent="0.3">
      <c r="A50" s="35"/>
      <c r="B50" s="4" t="s">
        <v>52</v>
      </c>
      <c r="C50" s="4">
        <v>118</v>
      </c>
      <c r="D50" s="5">
        <v>53</v>
      </c>
      <c r="E50" s="4">
        <v>44.9</v>
      </c>
      <c r="F50" s="4">
        <v>487</v>
      </c>
      <c r="G50" s="5">
        <v>434</v>
      </c>
      <c r="H50" s="4">
        <v>89.1</v>
      </c>
      <c r="I50" s="4">
        <v>80.5</v>
      </c>
      <c r="J50" s="25"/>
      <c r="K50" s="25"/>
      <c r="L50" s="25"/>
      <c r="M50" s="25"/>
      <c r="N50" s="25"/>
    </row>
    <row r="51" spans="1:14" x14ac:dyDescent="0.3">
      <c r="A51" s="35"/>
      <c r="B51" s="4" t="s">
        <v>37</v>
      </c>
      <c r="C51" s="4">
        <v>104</v>
      </c>
      <c r="D51" s="5">
        <v>60</v>
      </c>
      <c r="E51" s="4">
        <v>57.6</v>
      </c>
      <c r="F51" s="4">
        <v>372</v>
      </c>
      <c r="G51" s="5">
        <v>341</v>
      </c>
      <c r="H51" s="4">
        <v>91.6</v>
      </c>
      <c r="I51" s="4">
        <v>84.2</v>
      </c>
      <c r="J51" s="25"/>
      <c r="K51" s="25"/>
      <c r="L51" s="25"/>
      <c r="M51" s="25"/>
      <c r="N51" s="25"/>
    </row>
    <row r="52" spans="1:14" x14ac:dyDescent="0.3">
      <c r="A52" s="35"/>
      <c r="B52" s="4" t="s">
        <v>38</v>
      </c>
      <c r="C52" s="4">
        <v>560</v>
      </c>
      <c r="D52" s="5">
        <v>315</v>
      </c>
      <c r="E52" s="20">
        <v>56.2</v>
      </c>
      <c r="F52" s="4">
        <v>1899</v>
      </c>
      <c r="G52" s="5">
        <v>1563</v>
      </c>
      <c r="H52" s="4">
        <v>82.3</v>
      </c>
      <c r="I52" s="4">
        <v>76.5</v>
      </c>
      <c r="J52" s="25"/>
      <c r="K52" s="25"/>
      <c r="L52" s="25"/>
      <c r="M52" s="25"/>
      <c r="N52" s="25"/>
    </row>
    <row r="53" spans="1:14" x14ac:dyDescent="0.3">
      <c r="A53" s="35"/>
      <c r="B53" s="4" t="s">
        <v>39</v>
      </c>
      <c r="C53" s="4">
        <v>177</v>
      </c>
      <c r="D53" s="5">
        <v>138</v>
      </c>
      <c r="E53" s="4">
        <v>77.900000000000006</v>
      </c>
      <c r="F53" s="4">
        <v>582</v>
      </c>
      <c r="G53" s="5">
        <v>524</v>
      </c>
      <c r="H53" s="4">
        <v>90</v>
      </c>
      <c r="I53" s="4">
        <v>87.2</v>
      </c>
      <c r="J53" s="25"/>
      <c r="K53" s="25"/>
      <c r="L53" s="25"/>
      <c r="M53" s="25"/>
      <c r="N53" s="25"/>
    </row>
    <row r="54" spans="1:14" x14ac:dyDescent="0.3">
      <c r="A54" s="14"/>
      <c r="B54" s="4" t="s">
        <v>7</v>
      </c>
      <c r="C54" s="4"/>
      <c r="D54" s="5"/>
      <c r="E54" s="15" t="e">
        <f>D54*100/C54</f>
        <v>#DIV/0!</v>
      </c>
      <c r="F54" s="4"/>
      <c r="G54" s="5">
        <f>SUM(G49:G53)</f>
        <v>2862</v>
      </c>
      <c r="H54" s="15" t="e">
        <f>G54*100/F54</f>
        <v>#DIV/0!</v>
      </c>
      <c r="I54" s="17"/>
      <c r="J54" s="25"/>
      <c r="K54" s="25"/>
      <c r="L54" s="25"/>
      <c r="M54" s="25"/>
      <c r="N54" s="25"/>
    </row>
    <row r="55" spans="1:14" x14ac:dyDescent="0.3">
      <c r="A55" s="44"/>
      <c r="B55" s="45"/>
      <c r="C55" s="45"/>
      <c r="D55" s="45"/>
      <c r="E55" s="45"/>
      <c r="F55" s="45"/>
      <c r="G55" s="45"/>
      <c r="H55" s="45"/>
      <c r="I55" s="46"/>
      <c r="J55" s="25"/>
      <c r="K55" s="25"/>
      <c r="L55" s="25"/>
      <c r="M55" s="25"/>
      <c r="N55" s="25"/>
    </row>
    <row r="56" spans="1:14" x14ac:dyDescent="0.3">
      <c r="A56" s="19"/>
      <c r="B56" s="37" t="s">
        <v>49</v>
      </c>
      <c r="C56" s="37"/>
      <c r="D56" s="37"/>
      <c r="E56" s="37"/>
      <c r="F56" s="37"/>
      <c r="G56" s="37"/>
      <c r="H56" s="37"/>
      <c r="I56" s="37"/>
      <c r="J56" s="25"/>
      <c r="K56" s="25"/>
      <c r="L56" s="25"/>
      <c r="M56" s="25"/>
      <c r="N56" s="25"/>
    </row>
    <row r="57" spans="1:14" ht="54.75" x14ac:dyDescent="0.3">
      <c r="A57" s="35" t="s">
        <v>40</v>
      </c>
      <c r="B57" s="2" t="s">
        <v>5</v>
      </c>
      <c r="C57" s="2" t="s">
        <v>6</v>
      </c>
      <c r="D57" s="3" t="s">
        <v>4</v>
      </c>
      <c r="E57" s="2" t="s">
        <v>48</v>
      </c>
      <c r="F57" s="2" t="s">
        <v>6</v>
      </c>
      <c r="G57" s="3" t="s">
        <v>50</v>
      </c>
      <c r="H57" s="2" t="s">
        <v>48</v>
      </c>
      <c r="I57" s="2" t="s">
        <v>7</v>
      </c>
      <c r="J57" s="25"/>
      <c r="K57" s="25"/>
      <c r="L57" s="25"/>
      <c r="M57" s="25"/>
      <c r="N57" s="25"/>
    </row>
    <row r="58" spans="1:14" x14ac:dyDescent="0.3">
      <c r="A58" s="35"/>
      <c r="B58" s="4" t="s">
        <v>42</v>
      </c>
      <c r="C58" s="4">
        <v>75</v>
      </c>
      <c r="D58" s="5">
        <v>64</v>
      </c>
      <c r="E58" s="4">
        <v>85.3</v>
      </c>
      <c r="F58" s="4">
        <v>230</v>
      </c>
      <c r="G58" s="5">
        <v>213</v>
      </c>
      <c r="H58" s="4">
        <v>92.6</v>
      </c>
      <c r="I58" s="4">
        <v>90.8</v>
      </c>
      <c r="J58" s="25"/>
      <c r="K58" s="25"/>
      <c r="L58" s="25"/>
      <c r="M58" s="25"/>
      <c r="N58" s="25"/>
    </row>
    <row r="59" spans="1:14" x14ac:dyDescent="0.3">
      <c r="A59" s="35"/>
      <c r="B59" s="4" t="s">
        <v>43</v>
      </c>
      <c r="C59" s="4">
        <v>190</v>
      </c>
      <c r="D59" s="5">
        <v>151</v>
      </c>
      <c r="E59" s="4">
        <v>79.400000000000006</v>
      </c>
      <c r="F59" s="4">
        <v>725</v>
      </c>
      <c r="G59" s="5">
        <v>553</v>
      </c>
      <c r="H59" s="4">
        <v>76.2</v>
      </c>
      <c r="I59" s="4">
        <v>76.900000000000006</v>
      </c>
      <c r="J59" s="25"/>
      <c r="K59" s="25"/>
      <c r="L59" s="25"/>
      <c r="M59" s="25"/>
      <c r="N59" s="25"/>
    </row>
    <row r="60" spans="1:14" x14ac:dyDescent="0.3">
      <c r="A60" s="35"/>
      <c r="B60" s="4" t="s">
        <v>44</v>
      </c>
      <c r="C60" s="4">
        <v>289</v>
      </c>
      <c r="D60" s="5">
        <v>212</v>
      </c>
      <c r="E60" s="4">
        <v>73.3</v>
      </c>
      <c r="F60" s="4">
        <v>1178</v>
      </c>
      <c r="G60" s="5">
        <v>1023</v>
      </c>
      <c r="H60" s="4">
        <v>86.8</v>
      </c>
      <c r="I60" s="4">
        <v>84.2</v>
      </c>
      <c r="J60" s="25"/>
      <c r="K60" s="25"/>
      <c r="L60" s="25"/>
      <c r="M60" s="25"/>
      <c r="N60" s="25"/>
    </row>
    <row r="61" spans="1:14" x14ac:dyDescent="0.3">
      <c r="A61" s="14"/>
      <c r="B61" s="4" t="s">
        <v>7</v>
      </c>
      <c r="C61" s="4">
        <f>SUM(C57:C60)</f>
        <v>554</v>
      </c>
      <c r="D61" s="5">
        <f>SUM(D57:D60)</f>
        <v>427</v>
      </c>
      <c r="E61" s="15">
        <f>D61*100/C61</f>
        <v>77.075812274368232</v>
      </c>
      <c r="F61" s="4">
        <f>SUM(F57:F60)</f>
        <v>2133</v>
      </c>
      <c r="G61" s="5">
        <f>SUM(G57:G60)</f>
        <v>1789</v>
      </c>
      <c r="H61" s="15">
        <f>G61*100/F61</f>
        <v>83.872480075011723</v>
      </c>
      <c r="I61" s="17"/>
      <c r="J61" s="25"/>
      <c r="K61" s="25"/>
      <c r="L61" s="25"/>
      <c r="M61" s="25"/>
      <c r="N61" s="25"/>
    </row>
    <row r="62" spans="1:14" x14ac:dyDescent="0.3">
      <c r="A62" s="44"/>
      <c r="B62" s="45"/>
      <c r="C62" s="45"/>
      <c r="D62" s="45"/>
      <c r="E62" s="45"/>
      <c r="F62" s="45"/>
      <c r="G62" s="45"/>
      <c r="H62" s="45"/>
      <c r="I62" s="46"/>
      <c r="J62" s="25"/>
      <c r="K62" s="25"/>
      <c r="L62" s="25"/>
      <c r="M62" s="25"/>
      <c r="N62" s="25"/>
    </row>
    <row r="63" spans="1:14" x14ac:dyDescent="0.3">
      <c r="A63" s="14"/>
      <c r="B63" s="37" t="s">
        <v>49</v>
      </c>
      <c r="C63" s="37"/>
      <c r="D63" s="37"/>
      <c r="E63" s="37"/>
      <c r="F63" s="37"/>
      <c r="G63" s="37"/>
      <c r="H63" s="37"/>
      <c r="I63" s="37"/>
      <c r="J63" s="25"/>
      <c r="K63" s="25"/>
      <c r="L63" s="25"/>
      <c r="M63" s="25"/>
      <c r="N63" s="25"/>
    </row>
    <row r="64" spans="1:14" ht="54.75" x14ac:dyDescent="0.3">
      <c r="A64" s="19"/>
      <c r="B64" s="2" t="s">
        <v>5</v>
      </c>
      <c r="C64" s="2" t="s">
        <v>6</v>
      </c>
      <c r="D64" s="3" t="s">
        <v>4</v>
      </c>
      <c r="E64" s="2" t="s">
        <v>48</v>
      </c>
      <c r="F64" s="2" t="s">
        <v>6</v>
      </c>
      <c r="G64" s="3" t="s">
        <v>50</v>
      </c>
      <c r="H64" s="2" t="s">
        <v>48</v>
      </c>
      <c r="I64" s="2" t="s">
        <v>7</v>
      </c>
      <c r="J64" s="25"/>
      <c r="K64" s="25"/>
      <c r="L64" s="25"/>
      <c r="M64" s="25"/>
      <c r="N64" s="25"/>
    </row>
    <row r="65" spans="1:14" x14ac:dyDescent="0.3">
      <c r="A65" s="35" t="s">
        <v>45</v>
      </c>
      <c r="B65" s="4" t="s">
        <v>46</v>
      </c>
      <c r="C65" s="4">
        <v>721</v>
      </c>
      <c r="D65" s="5">
        <v>509</v>
      </c>
      <c r="E65" s="4">
        <v>70.5</v>
      </c>
      <c r="F65" s="4">
        <v>2958</v>
      </c>
      <c r="G65" s="5">
        <v>2408</v>
      </c>
      <c r="H65" s="4">
        <v>81.400000000000006</v>
      </c>
      <c r="I65" s="4">
        <v>79.3</v>
      </c>
      <c r="J65" s="25"/>
      <c r="K65" s="25"/>
      <c r="L65" s="25"/>
      <c r="M65" s="25"/>
      <c r="N65" s="25"/>
    </row>
    <row r="66" spans="1:14" x14ac:dyDescent="0.3">
      <c r="A66" s="35"/>
      <c r="B66" s="4" t="s">
        <v>47</v>
      </c>
      <c r="C66" s="4">
        <v>41</v>
      </c>
      <c r="D66" s="5">
        <v>36</v>
      </c>
      <c r="E66" s="4">
        <v>87.8</v>
      </c>
      <c r="F66" s="4">
        <v>168</v>
      </c>
      <c r="G66" s="5">
        <v>144</v>
      </c>
      <c r="H66" s="4">
        <v>85.7</v>
      </c>
      <c r="I66" s="4">
        <v>86.1</v>
      </c>
      <c r="J66" s="25"/>
      <c r="K66" s="25"/>
      <c r="L66" s="25"/>
      <c r="M66" s="25"/>
      <c r="N66" s="25"/>
    </row>
    <row r="67" spans="1:14" x14ac:dyDescent="0.3">
      <c r="A67" s="21"/>
      <c r="B67" s="4" t="s">
        <v>7</v>
      </c>
      <c r="C67" s="4">
        <f>SUM(C65:C66)</f>
        <v>762</v>
      </c>
      <c r="D67" s="5">
        <f>SUM(D65:D66)</f>
        <v>545</v>
      </c>
      <c r="E67" s="15">
        <f>D67*100/C67</f>
        <v>71.522309711286084</v>
      </c>
      <c r="F67" s="4">
        <f>SUM(F65:F66)</f>
        <v>3126</v>
      </c>
      <c r="G67" s="5"/>
      <c r="H67" s="15">
        <f>G67*100/F67</f>
        <v>0</v>
      </c>
      <c r="I67" s="17"/>
      <c r="J67" s="25"/>
      <c r="K67" s="25"/>
      <c r="L67" s="25"/>
      <c r="M67" s="25"/>
      <c r="N67" s="25"/>
    </row>
    <row r="68" spans="1:14" x14ac:dyDescent="0.3">
      <c r="A68" s="47"/>
      <c r="B68" s="47"/>
      <c r="C68" s="47"/>
      <c r="D68" s="47"/>
      <c r="E68" s="47"/>
      <c r="F68" s="47"/>
      <c r="G68" s="47"/>
      <c r="H68" s="47"/>
      <c r="I68" s="47"/>
      <c r="J68" s="25"/>
      <c r="K68" s="25"/>
      <c r="L68" s="25"/>
      <c r="M68" s="25"/>
      <c r="N68" s="25"/>
    </row>
    <row r="69" spans="1:14" x14ac:dyDescent="0.3">
      <c r="A69" s="36"/>
      <c r="B69" s="36"/>
      <c r="C69" s="36"/>
      <c r="D69" s="36"/>
      <c r="E69" s="36"/>
      <c r="F69" s="36"/>
      <c r="G69" s="36"/>
      <c r="H69" s="36"/>
      <c r="I69" s="36"/>
      <c r="J69" s="25"/>
      <c r="K69" s="25"/>
      <c r="L69" s="25"/>
      <c r="M69" s="25"/>
      <c r="N69" s="25"/>
    </row>
    <row r="70" spans="1:14" x14ac:dyDescent="0.3">
      <c r="B70" s="27" t="s">
        <v>41</v>
      </c>
      <c r="C70" s="27">
        <v>124</v>
      </c>
      <c r="D70" s="28">
        <v>53</v>
      </c>
      <c r="E70" s="27">
        <v>42.7</v>
      </c>
      <c r="F70" s="27">
        <v>484</v>
      </c>
      <c r="G70" s="28">
        <v>413</v>
      </c>
      <c r="H70" s="27">
        <v>85.3</v>
      </c>
      <c r="I70" s="27">
        <v>86.7</v>
      </c>
      <c r="J70" s="25"/>
      <c r="K70" s="25"/>
      <c r="L70" s="25"/>
      <c r="M70" s="25"/>
      <c r="N70" s="25"/>
    </row>
    <row r="71" spans="1:14" x14ac:dyDescent="0.3">
      <c r="A71" s="36"/>
      <c r="B71" s="36"/>
      <c r="C71" s="36"/>
      <c r="D71" s="36"/>
      <c r="E71" s="36"/>
      <c r="F71" s="36"/>
      <c r="G71" s="36"/>
      <c r="H71" s="36"/>
      <c r="I71" s="36"/>
      <c r="J71" s="25"/>
      <c r="K71" s="25"/>
      <c r="L71" s="25"/>
      <c r="M71" s="25"/>
      <c r="N71" s="25"/>
    </row>
  </sheetData>
  <sheetProtection sheet="1" formatCells="0" formatColumns="0" formatRows="0" insertColumns="0" insertRows="0" insertHyperlinks="0" deleteColumns="0" deleteRows="0" sort="0" autoFilter="0" pivotTables="0"/>
  <mergeCells count="23">
    <mergeCell ref="A71:I71"/>
    <mergeCell ref="A33:I33"/>
    <mergeCell ref="A16:I16"/>
    <mergeCell ref="A9:I9"/>
    <mergeCell ref="A1:I2"/>
    <mergeCell ref="A68:I69"/>
    <mergeCell ref="B63:I63"/>
    <mergeCell ref="A65:A66"/>
    <mergeCell ref="B34:I34"/>
    <mergeCell ref="A35:A45"/>
    <mergeCell ref="B48:I48"/>
    <mergeCell ref="A49:A53"/>
    <mergeCell ref="B56:I56"/>
    <mergeCell ref="A57:A60"/>
    <mergeCell ref="A62:I62"/>
    <mergeCell ref="A55:I55"/>
    <mergeCell ref="A47:I47"/>
    <mergeCell ref="A19:A31"/>
    <mergeCell ref="B3:I3"/>
    <mergeCell ref="A4:A7"/>
    <mergeCell ref="B10:I10"/>
    <mergeCell ref="A12:A14"/>
    <mergeCell ref="B17:I17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topLeftCell="A43" workbookViewId="0">
      <selection activeCell="J82" sqref="J82"/>
    </sheetView>
  </sheetViews>
  <sheetFormatPr defaultColWidth="9.140625" defaultRowHeight="18.75" x14ac:dyDescent="0.3"/>
  <cols>
    <col min="1" max="1" width="27.5703125" style="1" customWidth="1"/>
    <col min="2" max="2" width="28.28515625" style="1" customWidth="1"/>
    <col min="3" max="3" width="9.28515625" style="1" bestFit="1" customWidth="1"/>
    <col min="4" max="4" width="9.140625" style="22" customWidth="1"/>
    <col min="5" max="5" width="8.5703125" style="1" customWidth="1"/>
    <col min="6" max="6" width="8.140625" style="1" bestFit="1" customWidth="1"/>
    <col min="7" max="7" width="8.140625" style="22" customWidth="1"/>
    <col min="8" max="8" width="8.140625" style="1" customWidth="1"/>
    <col min="9" max="9" width="9.28515625" style="1" bestFit="1" customWidth="1"/>
    <col min="10" max="16384" width="9.140625" style="1"/>
  </cols>
  <sheetData>
    <row r="1" spans="1:10" x14ac:dyDescent="0.3">
      <c r="A1" s="36"/>
      <c r="B1" s="36"/>
      <c r="C1" s="36"/>
      <c r="D1" s="36"/>
      <c r="E1" s="36"/>
      <c r="F1" s="36"/>
      <c r="G1" s="36"/>
      <c r="H1" s="36"/>
      <c r="I1" s="36"/>
    </row>
    <row r="2" spans="1:10" x14ac:dyDescent="0.3">
      <c r="A2" s="36"/>
      <c r="B2" s="36"/>
      <c r="C2" s="36"/>
      <c r="D2" s="36"/>
      <c r="E2" s="36"/>
      <c r="F2" s="36"/>
      <c r="G2" s="36"/>
      <c r="H2" s="36"/>
      <c r="I2" s="36"/>
    </row>
    <row r="3" spans="1:10" x14ac:dyDescent="0.3">
      <c r="B3" s="37" t="s">
        <v>53</v>
      </c>
      <c r="C3" s="37"/>
      <c r="D3" s="37"/>
      <c r="E3" s="37"/>
      <c r="F3" s="37"/>
      <c r="G3" s="37"/>
      <c r="H3" s="37"/>
      <c r="I3" s="37"/>
    </row>
    <row r="4" spans="1:10" ht="54.75" x14ac:dyDescent="0.3">
      <c r="A4" s="38" t="s">
        <v>0</v>
      </c>
      <c r="B4" s="2" t="s">
        <v>5</v>
      </c>
      <c r="C4" s="2" t="s">
        <v>6</v>
      </c>
      <c r="D4" s="3" t="s">
        <v>4</v>
      </c>
      <c r="E4" s="2" t="s">
        <v>48</v>
      </c>
      <c r="F4" s="2" t="s">
        <v>6</v>
      </c>
      <c r="G4" s="3" t="s">
        <v>50</v>
      </c>
      <c r="H4" s="2" t="s">
        <v>48</v>
      </c>
      <c r="I4" s="2" t="s">
        <v>7</v>
      </c>
    </row>
    <row r="5" spans="1:10" x14ac:dyDescent="0.3">
      <c r="A5" s="39"/>
      <c r="B5" s="4" t="s">
        <v>1</v>
      </c>
      <c r="C5" s="4">
        <v>436</v>
      </c>
      <c r="D5" s="5">
        <v>385</v>
      </c>
      <c r="E5" s="4">
        <v>88.3</v>
      </c>
      <c r="F5" s="4">
        <v>1710</v>
      </c>
      <c r="G5" s="5">
        <v>1692</v>
      </c>
      <c r="H5" s="4">
        <v>98.9</v>
      </c>
      <c r="I5" s="4">
        <v>96.8</v>
      </c>
    </row>
    <row r="6" spans="1:10" x14ac:dyDescent="0.3">
      <c r="A6" s="39"/>
      <c r="B6" s="4" t="s">
        <v>2</v>
      </c>
      <c r="C6" s="4">
        <v>130</v>
      </c>
      <c r="D6" s="5">
        <v>103</v>
      </c>
      <c r="E6" s="4">
        <v>79</v>
      </c>
      <c r="F6" s="4">
        <v>528</v>
      </c>
      <c r="G6" s="5">
        <v>506</v>
      </c>
      <c r="H6" s="4">
        <v>95</v>
      </c>
      <c r="I6" s="4">
        <v>92.6</v>
      </c>
    </row>
    <row r="7" spans="1:10" x14ac:dyDescent="0.3">
      <c r="A7" s="40"/>
      <c r="B7" s="4" t="s">
        <v>3</v>
      </c>
      <c r="C7" s="4">
        <v>116</v>
      </c>
      <c r="D7" s="5">
        <v>82</v>
      </c>
      <c r="E7" s="4">
        <v>70.599999999999994</v>
      </c>
      <c r="F7" s="4">
        <v>404</v>
      </c>
      <c r="G7" s="5">
        <v>386</v>
      </c>
      <c r="H7" s="4">
        <v>95.5</v>
      </c>
      <c r="I7" s="4">
        <v>90</v>
      </c>
    </row>
    <row r="8" spans="1:10" x14ac:dyDescent="0.3">
      <c r="A8" s="6"/>
      <c r="B8" s="7" t="s">
        <v>7</v>
      </c>
      <c r="C8" s="7">
        <f>SUM(C5:C7)</f>
        <v>682</v>
      </c>
      <c r="D8" s="8">
        <f>SUM(D5:D7)</f>
        <v>570</v>
      </c>
      <c r="E8" s="9"/>
      <c r="F8" s="7">
        <f>SUM(F5:F7)</f>
        <v>2642</v>
      </c>
      <c r="G8" s="8">
        <f>SUM(G5:G7)</f>
        <v>2584</v>
      </c>
      <c r="H8" s="9">
        <f>G8*100/F8</f>
        <v>97.804693414080248</v>
      </c>
      <c r="I8" s="10"/>
    </row>
    <row r="9" spans="1:10" x14ac:dyDescent="0.3">
      <c r="A9" s="41"/>
      <c r="B9" s="42"/>
      <c r="C9" s="42"/>
      <c r="D9" s="42"/>
      <c r="E9" s="42"/>
      <c r="F9" s="42"/>
      <c r="G9" s="42"/>
      <c r="H9" s="42"/>
      <c r="I9" s="43"/>
    </row>
    <row r="10" spans="1:10" x14ac:dyDescent="0.3">
      <c r="A10" s="11"/>
      <c r="B10" s="37" t="s">
        <v>49</v>
      </c>
      <c r="C10" s="37"/>
      <c r="D10" s="37"/>
      <c r="E10" s="37"/>
      <c r="F10" s="37"/>
      <c r="G10" s="37"/>
      <c r="H10" s="37"/>
      <c r="I10" s="37"/>
    </row>
    <row r="11" spans="1:10" ht="54.75" x14ac:dyDescent="0.3">
      <c r="A11" s="12"/>
      <c r="B11" s="2" t="s">
        <v>5</v>
      </c>
      <c r="C11" s="2" t="s">
        <v>6</v>
      </c>
      <c r="D11" s="3" t="s">
        <v>4</v>
      </c>
      <c r="E11" s="2" t="s">
        <v>48</v>
      </c>
      <c r="F11" s="2" t="s">
        <v>6</v>
      </c>
      <c r="G11" s="3" t="s">
        <v>50</v>
      </c>
      <c r="H11" s="2" t="s">
        <v>48</v>
      </c>
      <c r="I11" s="2" t="s">
        <v>7</v>
      </c>
      <c r="J11" s="13"/>
    </row>
    <row r="12" spans="1:10" x14ac:dyDescent="0.3">
      <c r="A12" s="35" t="s">
        <v>11</v>
      </c>
      <c r="B12" s="4" t="s">
        <v>8</v>
      </c>
      <c r="C12" s="4">
        <v>425</v>
      </c>
      <c r="D12" s="5">
        <v>311</v>
      </c>
      <c r="E12" s="4">
        <v>73.099999999999994</v>
      </c>
      <c r="F12" s="4">
        <v>1882</v>
      </c>
      <c r="G12" s="5">
        <v>1694</v>
      </c>
      <c r="H12" s="4">
        <v>90</v>
      </c>
      <c r="I12" s="4">
        <v>86.9</v>
      </c>
    </row>
    <row r="13" spans="1:10" x14ac:dyDescent="0.3">
      <c r="A13" s="35"/>
      <c r="B13" s="4" t="s">
        <v>9</v>
      </c>
      <c r="C13" s="4">
        <v>80</v>
      </c>
      <c r="D13" s="5">
        <v>63</v>
      </c>
      <c r="E13" s="4">
        <v>78.7</v>
      </c>
      <c r="F13" s="4">
        <v>268</v>
      </c>
      <c r="G13" s="5">
        <v>260</v>
      </c>
      <c r="H13" s="4">
        <v>97</v>
      </c>
      <c r="I13" s="4">
        <v>92.8</v>
      </c>
    </row>
    <row r="14" spans="1:10" x14ac:dyDescent="0.3">
      <c r="A14" s="35"/>
      <c r="B14" s="4" t="s">
        <v>10</v>
      </c>
      <c r="C14" s="4">
        <v>22</v>
      </c>
      <c r="D14" s="5">
        <v>10</v>
      </c>
      <c r="E14" s="4">
        <v>45.4</v>
      </c>
      <c r="F14" s="4">
        <v>107</v>
      </c>
      <c r="G14" s="5">
        <v>91</v>
      </c>
      <c r="H14" s="4">
        <v>85.04</v>
      </c>
      <c r="I14" s="4">
        <v>78.3</v>
      </c>
    </row>
    <row r="15" spans="1:10" x14ac:dyDescent="0.3">
      <c r="A15" s="12"/>
      <c r="B15" s="4" t="s">
        <v>7</v>
      </c>
      <c r="C15" s="4">
        <f>SUM(C12:C14)</f>
        <v>527</v>
      </c>
      <c r="D15" s="5">
        <f>SUM(D12:D14)</f>
        <v>384</v>
      </c>
      <c r="E15" s="15">
        <f>D15*100/C15</f>
        <v>72.865275142314985</v>
      </c>
      <c r="F15" s="4">
        <f>SUM(F12:F14)</f>
        <v>2257</v>
      </c>
      <c r="G15" s="5">
        <f>SUM(G12:G14)</f>
        <v>2045</v>
      </c>
      <c r="H15" s="16"/>
      <c r="I15" s="17"/>
    </row>
    <row r="16" spans="1:10" x14ac:dyDescent="0.3">
      <c r="A16" s="44"/>
      <c r="B16" s="45"/>
      <c r="C16" s="45"/>
      <c r="D16" s="45"/>
      <c r="E16" s="45"/>
      <c r="F16" s="45"/>
      <c r="G16" s="45"/>
      <c r="H16" s="45"/>
      <c r="I16" s="46"/>
    </row>
    <row r="17" spans="1:9" x14ac:dyDescent="0.3">
      <c r="A17" s="12"/>
      <c r="B17" s="37" t="s">
        <v>49</v>
      </c>
      <c r="C17" s="37"/>
      <c r="D17" s="37"/>
      <c r="E17" s="37"/>
      <c r="F17" s="37"/>
      <c r="G17" s="37"/>
      <c r="H17" s="37"/>
      <c r="I17" s="37"/>
    </row>
    <row r="18" spans="1:9" ht="54.75" x14ac:dyDescent="0.3">
      <c r="A18" s="12"/>
      <c r="B18" s="2" t="s">
        <v>5</v>
      </c>
      <c r="C18" s="2" t="s">
        <v>6</v>
      </c>
      <c r="D18" s="3" t="s">
        <v>4</v>
      </c>
      <c r="E18" s="2" t="s">
        <v>48</v>
      </c>
      <c r="F18" s="2" t="s">
        <v>6</v>
      </c>
      <c r="G18" s="3" t="s">
        <v>50</v>
      </c>
      <c r="H18" s="2" t="s">
        <v>48</v>
      </c>
      <c r="I18" s="2" t="s">
        <v>7</v>
      </c>
    </row>
    <row r="19" spans="1:9" x14ac:dyDescent="0.3">
      <c r="A19" s="35" t="s">
        <v>12</v>
      </c>
      <c r="B19" s="4" t="s">
        <v>13</v>
      </c>
      <c r="C19" s="4">
        <v>118</v>
      </c>
      <c r="D19" s="5">
        <v>75</v>
      </c>
      <c r="E19" s="4">
        <v>63.5</v>
      </c>
      <c r="F19" s="4">
        <v>562</v>
      </c>
      <c r="G19" s="5">
        <v>562</v>
      </c>
      <c r="H19" s="4">
        <v>100</v>
      </c>
      <c r="I19" s="4">
        <v>95.1</v>
      </c>
    </row>
    <row r="20" spans="1:9" x14ac:dyDescent="0.3">
      <c r="A20" s="35"/>
      <c r="B20" s="4" t="s">
        <v>14</v>
      </c>
      <c r="C20" s="4">
        <v>42</v>
      </c>
      <c r="D20" s="5">
        <v>28</v>
      </c>
      <c r="E20" s="4">
        <v>66.599999999999994</v>
      </c>
      <c r="F20" s="4">
        <v>177</v>
      </c>
      <c r="G20" s="5">
        <v>162</v>
      </c>
      <c r="H20" s="4">
        <v>91.5</v>
      </c>
      <c r="I20" s="4">
        <v>86.8</v>
      </c>
    </row>
    <row r="21" spans="1:9" x14ac:dyDescent="0.3">
      <c r="A21" s="35"/>
      <c r="B21" s="4" t="s">
        <v>15</v>
      </c>
      <c r="C21" s="4">
        <v>26</v>
      </c>
      <c r="D21" s="5">
        <v>6</v>
      </c>
      <c r="E21" s="4">
        <v>23.07</v>
      </c>
      <c r="F21" s="4">
        <v>153</v>
      </c>
      <c r="G21" s="5">
        <v>123</v>
      </c>
      <c r="H21" s="4">
        <v>80.3</v>
      </c>
      <c r="I21" s="4">
        <v>72.099999999999994</v>
      </c>
    </row>
    <row r="22" spans="1:9" x14ac:dyDescent="0.3">
      <c r="A22" s="35"/>
      <c r="B22" s="4" t="s">
        <v>16</v>
      </c>
      <c r="C22" s="4">
        <v>49</v>
      </c>
      <c r="D22" s="5">
        <v>47</v>
      </c>
      <c r="E22" s="4">
        <v>95.9</v>
      </c>
      <c r="F22" s="4">
        <v>187</v>
      </c>
      <c r="G22" s="5">
        <v>186</v>
      </c>
      <c r="H22" s="4">
        <v>99.4</v>
      </c>
      <c r="I22" s="4">
        <v>98.7</v>
      </c>
    </row>
    <row r="23" spans="1:9" x14ac:dyDescent="0.3">
      <c r="A23" s="35"/>
      <c r="B23" s="4" t="s">
        <v>17</v>
      </c>
      <c r="C23" s="4">
        <v>226</v>
      </c>
      <c r="D23" s="5">
        <v>195</v>
      </c>
      <c r="E23" s="4">
        <v>86.2</v>
      </c>
      <c r="F23" s="4">
        <v>840</v>
      </c>
      <c r="G23" s="5">
        <v>832</v>
      </c>
      <c r="H23" s="4">
        <v>99.04</v>
      </c>
      <c r="I23" s="4">
        <v>96.3</v>
      </c>
    </row>
    <row r="24" spans="1:9" x14ac:dyDescent="0.3">
      <c r="A24" s="35"/>
      <c r="B24" s="4" t="s">
        <v>51</v>
      </c>
      <c r="C24" s="4">
        <v>52</v>
      </c>
      <c r="D24" s="5">
        <v>52</v>
      </c>
      <c r="E24" s="4">
        <v>100</v>
      </c>
      <c r="F24" s="4">
        <v>190</v>
      </c>
      <c r="G24" s="5">
        <v>190</v>
      </c>
      <c r="H24" s="4">
        <v>100</v>
      </c>
      <c r="I24" s="4">
        <v>100</v>
      </c>
    </row>
    <row r="25" spans="1:9" x14ac:dyDescent="0.3">
      <c r="A25" s="35"/>
      <c r="B25" s="4" t="s">
        <v>18</v>
      </c>
      <c r="C25" s="4">
        <v>153</v>
      </c>
      <c r="D25" s="5">
        <v>97</v>
      </c>
      <c r="E25" s="4">
        <v>63.3</v>
      </c>
      <c r="F25" s="4">
        <v>655</v>
      </c>
      <c r="G25" s="5">
        <v>585</v>
      </c>
      <c r="H25" s="4">
        <v>89.3</v>
      </c>
      <c r="I25" s="4">
        <v>84.4</v>
      </c>
    </row>
    <row r="26" spans="1:9" x14ac:dyDescent="0.3">
      <c r="A26" s="35"/>
      <c r="B26" s="4" t="s">
        <v>19</v>
      </c>
      <c r="C26" s="4">
        <v>49</v>
      </c>
      <c r="D26" s="5">
        <v>42</v>
      </c>
      <c r="E26" s="4">
        <v>85.7</v>
      </c>
      <c r="F26" s="4">
        <v>191</v>
      </c>
      <c r="G26" s="5">
        <v>191</v>
      </c>
      <c r="H26" s="4">
        <v>100</v>
      </c>
      <c r="I26" s="4">
        <v>97.1</v>
      </c>
    </row>
    <row r="27" spans="1:9" x14ac:dyDescent="0.3">
      <c r="A27" s="35"/>
      <c r="B27" s="4" t="s">
        <v>20</v>
      </c>
      <c r="C27" s="4">
        <v>101</v>
      </c>
      <c r="D27" s="5">
        <v>85</v>
      </c>
      <c r="E27" s="4">
        <v>84.1</v>
      </c>
      <c r="F27" s="4">
        <v>305</v>
      </c>
      <c r="G27" s="5">
        <v>305</v>
      </c>
      <c r="H27" s="4">
        <v>100</v>
      </c>
      <c r="I27" s="4">
        <v>96.1</v>
      </c>
    </row>
    <row r="28" spans="1:9" x14ac:dyDescent="0.3">
      <c r="A28" s="35"/>
      <c r="B28" s="4" t="s">
        <v>21</v>
      </c>
      <c r="C28" s="4">
        <v>44</v>
      </c>
      <c r="D28" s="5">
        <v>19</v>
      </c>
      <c r="E28" s="4">
        <v>42.1</v>
      </c>
      <c r="F28" s="4">
        <v>133</v>
      </c>
      <c r="G28" s="5">
        <v>125</v>
      </c>
      <c r="H28" s="4">
        <v>93.9</v>
      </c>
      <c r="I28" s="4">
        <v>81.400000000000006</v>
      </c>
    </row>
    <row r="29" spans="1:9" x14ac:dyDescent="0.3">
      <c r="A29" s="35"/>
      <c r="B29" s="4" t="s">
        <v>22</v>
      </c>
      <c r="C29" s="4">
        <v>163</v>
      </c>
      <c r="D29" s="5">
        <v>142</v>
      </c>
      <c r="E29" s="4">
        <v>87.1</v>
      </c>
      <c r="F29" s="4">
        <v>679</v>
      </c>
      <c r="G29" s="5">
        <v>622</v>
      </c>
      <c r="H29" s="4">
        <v>91.6</v>
      </c>
      <c r="I29" s="4">
        <v>90.7</v>
      </c>
    </row>
    <row r="30" spans="1:9" x14ac:dyDescent="0.3">
      <c r="A30" s="35"/>
      <c r="B30" s="4" t="s">
        <v>23</v>
      </c>
      <c r="C30" s="4">
        <v>0</v>
      </c>
      <c r="D30" s="5">
        <v>0</v>
      </c>
      <c r="E30" s="4">
        <v>0</v>
      </c>
      <c r="F30" s="4">
        <v>0</v>
      </c>
      <c r="G30" s="5">
        <v>0</v>
      </c>
      <c r="H30" s="15">
        <v>0</v>
      </c>
      <c r="I30" s="4">
        <v>0</v>
      </c>
    </row>
    <row r="31" spans="1:9" x14ac:dyDescent="0.3">
      <c r="A31" s="35"/>
      <c r="B31" s="4" t="s">
        <v>24</v>
      </c>
      <c r="C31" s="4">
        <v>5</v>
      </c>
      <c r="D31" s="5">
        <v>3</v>
      </c>
      <c r="E31" s="4">
        <v>60</v>
      </c>
      <c r="F31" s="4">
        <v>32</v>
      </c>
      <c r="G31" s="5">
        <v>29</v>
      </c>
      <c r="H31" s="4">
        <v>90.6</v>
      </c>
      <c r="I31" s="4">
        <v>76.2</v>
      </c>
    </row>
    <row r="32" spans="1:9" x14ac:dyDescent="0.3">
      <c r="A32" s="12"/>
      <c r="B32" s="4" t="s">
        <v>7</v>
      </c>
      <c r="C32" s="4"/>
      <c r="D32" s="5"/>
      <c r="E32" s="15" t="e">
        <f>D32*100/C32</f>
        <v>#DIV/0!</v>
      </c>
      <c r="F32" s="4">
        <f>SUM(F19:F31)</f>
        <v>4104</v>
      </c>
      <c r="G32" s="5"/>
      <c r="H32" s="15">
        <f>G32*100/F32</f>
        <v>0</v>
      </c>
      <c r="I32" s="17"/>
    </row>
    <row r="33" spans="1:13" x14ac:dyDescent="0.3">
      <c r="A33" s="44"/>
      <c r="B33" s="45"/>
      <c r="C33" s="45"/>
      <c r="D33" s="45"/>
      <c r="E33" s="45"/>
      <c r="F33" s="45"/>
      <c r="G33" s="45"/>
      <c r="H33" s="45"/>
      <c r="I33" s="46"/>
    </row>
    <row r="34" spans="1:13" x14ac:dyDescent="0.3">
      <c r="A34" s="12"/>
      <c r="B34" s="37" t="s">
        <v>49</v>
      </c>
      <c r="C34" s="37"/>
      <c r="D34" s="37"/>
      <c r="E34" s="37"/>
      <c r="F34" s="37"/>
      <c r="G34" s="37"/>
      <c r="H34" s="37"/>
      <c r="I34" s="37"/>
      <c r="J34" s="13"/>
      <c r="K34" s="13"/>
      <c r="L34" s="13"/>
    </row>
    <row r="35" spans="1:13" ht="54.75" x14ac:dyDescent="0.3">
      <c r="A35" s="35" t="s">
        <v>25</v>
      </c>
      <c r="B35" s="2" t="s">
        <v>5</v>
      </c>
      <c r="C35" s="2" t="s">
        <v>6</v>
      </c>
      <c r="D35" s="3" t="s">
        <v>4</v>
      </c>
      <c r="E35" s="2" t="s">
        <v>48</v>
      </c>
      <c r="F35" s="2" t="s">
        <v>6</v>
      </c>
      <c r="G35" s="3" t="s">
        <v>50</v>
      </c>
      <c r="H35" s="2" t="s">
        <v>48</v>
      </c>
      <c r="I35" s="2" t="s">
        <v>7</v>
      </c>
    </row>
    <row r="36" spans="1:13" x14ac:dyDescent="0.3">
      <c r="A36" s="35"/>
      <c r="B36" s="4" t="s">
        <v>27</v>
      </c>
      <c r="C36" s="4">
        <v>80</v>
      </c>
      <c r="D36" s="5">
        <v>52</v>
      </c>
      <c r="E36" s="4">
        <v>65</v>
      </c>
      <c r="F36" s="4">
        <v>288</v>
      </c>
      <c r="G36" s="5">
        <v>284</v>
      </c>
      <c r="H36" s="4">
        <v>98.6</v>
      </c>
      <c r="I36" s="4">
        <v>91.3</v>
      </c>
    </row>
    <row r="37" spans="1:13" x14ac:dyDescent="0.3">
      <c r="A37" s="35"/>
      <c r="B37" s="4" t="s">
        <v>26</v>
      </c>
      <c r="C37" s="4">
        <v>62</v>
      </c>
      <c r="D37" s="5">
        <v>32</v>
      </c>
      <c r="E37" s="4">
        <v>51.6</v>
      </c>
      <c r="F37" s="4">
        <v>244</v>
      </c>
      <c r="G37" s="5">
        <v>141</v>
      </c>
      <c r="H37" s="4">
        <v>57.7</v>
      </c>
      <c r="I37" s="4">
        <v>56.5</v>
      </c>
    </row>
    <row r="38" spans="1:13" x14ac:dyDescent="0.3">
      <c r="A38" s="35"/>
      <c r="B38" s="4" t="s">
        <v>28</v>
      </c>
      <c r="C38" s="4">
        <v>240</v>
      </c>
      <c r="D38" s="5">
        <v>134</v>
      </c>
      <c r="E38" s="4">
        <v>55.8</v>
      </c>
      <c r="F38" s="4">
        <v>860</v>
      </c>
      <c r="G38" s="5">
        <v>787</v>
      </c>
      <c r="H38" s="4">
        <v>91.5</v>
      </c>
      <c r="I38" s="4">
        <v>83.7</v>
      </c>
    </row>
    <row r="39" spans="1:13" x14ac:dyDescent="0.3">
      <c r="A39" s="35"/>
      <c r="B39" s="4" t="s">
        <v>29</v>
      </c>
      <c r="C39" s="4">
        <v>29</v>
      </c>
      <c r="D39" s="5">
        <v>20</v>
      </c>
      <c r="E39" s="4">
        <v>68.900000000000006</v>
      </c>
      <c r="F39" s="4">
        <v>118</v>
      </c>
      <c r="G39" s="5">
        <v>118</v>
      </c>
      <c r="H39" s="4">
        <v>100</v>
      </c>
      <c r="I39" s="4">
        <v>93.9</v>
      </c>
    </row>
    <row r="40" spans="1:13" x14ac:dyDescent="0.3">
      <c r="A40" s="35"/>
      <c r="B40" s="4" t="s">
        <v>30</v>
      </c>
      <c r="C40" s="4">
        <v>95</v>
      </c>
      <c r="D40" s="5">
        <v>74</v>
      </c>
      <c r="E40" s="4">
        <v>77.8</v>
      </c>
      <c r="F40" s="4">
        <v>378</v>
      </c>
      <c r="G40" s="5">
        <v>342</v>
      </c>
      <c r="H40" s="4">
        <v>90.4</v>
      </c>
      <c r="I40" s="4">
        <v>87.9</v>
      </c>
    </row>
    <row r="41" spans="1:13" x14ac:dyDescent="0.3">
      <c r="A41" s="35"/>
      <c r="B41" s="4" t="s">
        <v>31</v>
      </c>
      <c r="C41" s="4">
        <v>0</v>
      </c>
      <c r="D41" s="5">
        <v>0</v>
      </c>
      <c r="E41" s="4">
        <v>0</v>
      </c>
      <c r="F41" s="4">
        <v>0</v>
      </c>
      <c r="G41" s="5">
        <v>0</v>
      </c>
      <c r="H41" s="4">
        <v>0</v>
      </c>
      <c r="I41" s="4">
        <v>0</v>
      </c>
    </row>
    <row r="42" spans="1:13" x14ac:dyDescent="0.3">
      <c r="A42" s="35"/>
      <c r="B42" s="4" t="s">
        <v>32</v>
      </c>
      <c r="C42" s="4">
        <v>52</v>
      </c>
      <c r="D42" s="5">
        <v>25</v>
      </c>
      <c r="E42" s="4">
        <v>48.07</v>
      </c>
      <c r="F42" s="4">
        <v>238</v>
      </c>
      <c r="G42" s="5">
        <v>122</v>
      </c>
      <c r="H42" s="4">
        <v>51.2</v>
      </c>
      <c r="I42" s="4">
        <v>50.7</v>
      </c>
    </row>
    <row r="43" spans="1:13" x14ac:dyDescent="0.3">
      <c r="A43" s="35"/>
      <c r="B43" s="4" t="s">
        <v>33</v>
      </c>
      <c r="C43" s="4">
        <v>66</v>
      </c>
      <c r="D43" s="5">
        <v>61</v>
      </c>
      <c r="E43" s="4">
        <v>92.4</v>
      </c>
      <c r="F43" s="4">
        <v>225</v>
      </c>
      <c r="G43" s="5">
        <v>225</v>
      </c>
      <c r="H43" s="4">
        <v>100</v>
      </c>
      <c r="I43" s="4">
        <v>94.5</v>
      </c>
    </row>
    <row r="44" spans="1:13" x14ac:dyDescent="0.3">
      <c r="A44" s="35"/>
      <c r="B44" s="4" t="s">
        <v>34</v>
      </c>
      <c r="C44" s="4">
        <v>27</v>
      </c>
      <c r="D44" s="5">
        <v>12</v>
      </c>
      <c r="E44" s="4">
        <v>44.4</v>
      </c>
      <c r="F44" s="4">
        <v>144</v>
      </c>
      <c r="G44" s="5">
        <v>111</v>
      </c>
      <c r="H44" s="4">
        <v>77</v>
      </c>
      <c r="I44" s="4">
        <v>71.900000000000006</v>
      </c>
      <c r="M44" s="18"/>
    </row>
    <row r="45" spans="1:13" x14ac:dyDescent="0.3">
      <c r="A45" s="35"/>
      <c r="B45" s="4" t="s">
        <v>35</v>
      </c>
      <c r="C45" s="4">
        <v>63</v>
      </c>
      <c r="D45" s="5">
        <v>33</v>
      </c>
      <c r="E45" s="4">
        <v>52.3</v>
      </c>
      <c r="F45" s="4">
        <v>215</v>
      </c>
      <c r="G45" s="5">
        <v>186</v>
      </c>
      <c r="H45" s="4">
        <v>86.5</v>
      </c>
      <c r="I45" s="4">
        <v>78.8</v>
      </c>
    </row>
    <row r="46" spans="1:13" x14ac:dyDescent="0.3">
      <c r="A46" s="12"/>
      <c r="B46" s="4" t="s">
        <v>7</v>
      </c>
      <c r="C46" s="4">
        <f>SUM(C35:C45)</f>
        <v>714</v>
      </c>
      <c r="D46" s="5">
        <f>SUM(D35:D45)</f>
        <v>443</v>
      </c>
      <c r="E46" s="15">
        <f>D46*100/C46</f>
        <v>62.044817927170868</v>
      </c>
      <c r="F46" s="4">
        <f>SUM(F35:F45)</f>
        <v>2710</v>
      </c>
      <c r="G46" s="5">
        <f>SUM(G35:G45)</f>
        <v>2316</v>
      </c>
      <c r="H46" s="15">
        <f>G46*100/F46</f>
        <v>85.461254612546128</v>
      </c>
      <c r="I46" s="17"/>
    </row>
    <row r="47" spans="1:13" x14ac:dyDescent="0.3">
      <c r="A47" s="44"/>
      <c r="B47" s="45"/>
      <c r="C47" s="45"/>
      <c r="D47" s="45"/>
      <c r="E47" s="45"/>
      <c r="F47" s="45"/>
      <c r="G47" s="45"/>
      <c r="H47" s="45"/>
      <c r="I47" s="46"/>
    </row>
    <row r="48" spans="1:13" x14ac:dyDescent="0.3">
      <c r="A48" s="19"/>
      <c r="B48" s="37" t="s">
        <v>49</v>
      </c>
      <c r="C48" s="37"/>
      <c r="D48" s="37"/>
      <c r="E48" s="37"/>
      <c r="F48" s="37"/>
      <c r="G48" s="37"/>
      <c r="H48" s="37"/>
      <c r="I48" s="37"/>
      <c r="J48" s="13"/>
      <c r="K48" s="13"/>
    </row>
    <row r="49" spans="1:11" ht="54.75" x14ac:dyDescent="0.3">
      <c r="A49" s="35" t="s">
        <v>36</v>
      </c>
      <c r="B49" s="2" t="s">
        <v>5</v>
      </c>
      <c r="C49" s="2" t="s">
        <v>6</v>
      </c>
      <c r="D49" s="3" t="s">
        <v>4</v>
      </c>
      <c r="E49" s="2" t="s">
        <v>48</v>
      </c>
      <c r="F49" s="2" t="s">
        <v>6</v>
      </c>
      <c r="G49" s="3" t="s">
        <v>50</v>
      </c>
      <c r="H49" s="2" t="s">
        <v>48</v>
      </c>
      <c r="I49" s="2" t="s">
        <v>7</v>
      </c>
    </row>
    <row r="50" spans="1:11" x14ac:dyDescent="0.3">
      <c r="A50" s="35"/>
      <c r="B50" s="4" t="s">
        <v>52</v>
      </c>
      <c r="C50" s="4">
        <v>124</v>
      </c>
      <c r="D50" s="5">
        <v>40</v>
      </c>
      <c r="E50" s="4">
        <v>32.200000000000003</v>
      </c>
      <c r="F50" s="4">
        <v>526</v>
      </c>
      <c r="G50" s="5">
        <v>242</v>
      </c>
      <c r="H50" s="4">
        <v>46</v>
      </c>
      <c r="I50" s="4">
        <v>43.4</v>
      </c>
    </row>
    <row r="51" spans="1:11" x14ac:dyDescent="0.3">
      <c r="A51" s="35"/>
      <c r="B51" s="4" t="s">
        <v>37</v>
      </c>
      <c r="C51" s="4">
        <v>74</v>
      </c>
      <c r="D51" s="5">
        <v>38</v>
      </c>
      <c r="E51" s="4">
        <v>51.3</v>
      </c>
      <c r="F51" s="4">
        <v>361</v>
      </c>
      <c r="G51" s="5">
        <v>286</v>
      </c>
      <c r="H51" s="4">
        <v>79.2</v>
      </c>
      <c r="I51" s="4">
        <v>74.5</v>
      </c>
    </row>
    <row r="52" spans="1:11" x14ac:dyDescent="0.3">
      <c r="A52" s="35"/>
      <c r="B52" s="4" t="s">
        <v>38</v>
      </c>
      <c r="C52" s="4">
        <v>560</v>
      </c>
      <c r="D52" s="5">
        <v>317</v>
      </c>
      <c r="E52" s="20">
        <v>56.6</v>
      </c>
      <c r="F52" s="4">
        <v>1899</v>
      </c>
      <c r="G52" s="5">
        <v>1563</v>
      </c>
      <c r="H52" s="4">
        <v>82.3</v>
      </c>
      <c r="I52" s="4">
        <v>76.5</v>
      </c>
    </row>
    <row r="53" spans="1:11" x14ac:dyDescent="0.3">
      <c r="A53" s="35"/>
      <c r="B53" s="4" t="s">
        <v>39</v>
      </c>
      <c r="C53" s="4">
        <v>177</v>
      </c>
      <c r="D53" s="5">
        <v>138</v>
      </c>
      <c r="E53" s="4">
        <v>77.900000000000006</v>
      </c>
      <c r="F53" s="4">
        <v>582</v>
      </c>
      <c r="G53" s="5">
        <v>524</v>
      </c>
      <c r="H53" s="4">
        <v>90.3</v>
      </c>
      <c r="I53" s="4">
        <v>87.2</v>
      </c>
    </row>
    <row r="54" spans="1:11" x14ac:dyDescent="0.3">
      <c r="A54" s="12"/>
      <c r="B54" s="4" t="s">
        <v>7</v>
      </c>
      <c r="C54" s="4"/>
      <c r="D54" s="5"/>
      <c r="E54" s="15" t="e">
        <f>D54*100/C54</f>
        <v>#DIV/0!</v>
      </c>
      <c r="F54" s="4">
        <f>SUM(F49:F53)</f>
        <v>3368</v>
      </c>
      <c r="G54" s="5">
        <f>SUM(G49:G53)</f>
        <v>2615</v>
      </c>
      <c r="H54" s="15">
        <f>G54*100/F54</f>
        <v>77.642517814726844</v>
      </c>
      <c r="I54" s="17"/>
    </row>
    <row r="55" spans="1:11" x14ac:dyDescent="0.3">
      <c r="A55" s="44"/>
      <c r="B55" s="45"/>
      <c r="C55" s="45"/>
      <c r="D55" s="45"/>
      <c r="E55" s="45"/>
      <c r="F55" s="45"/>
      <c r="G55" s="45"/>
      <c r="H55" s="45"/>
      <c r="I55" s="46"/>
    </row>
    <row r="56" spans="1:11" x14ac:dyDescent="0.3">
      <c r="A56" s="19"/>
      <c r="B56" s="37" t="s">
        <v>49</v>
      </c>
      <c r="C56" s="37"/>
      <c r="D56" s="37"/>
      <c r="E56" s="37"/>
      <c r="F56" s="37"/>
      <c r="G56" s="37"/>
      <c r="H56" s="37"/>
      <c r="I56" s="37"/>
    </row>
    <row r="57" spans="1:11" ht="54.75" x14ac:dyDescent="0.3">
      <c r="A57" s="35" t="s">
        <v>40</v>
      </c>
      <c r="B57" s="2" t="s">
        <v>5</v>
      </c>
      <c r="C57" s="2" t="s">
        <v>6</v>
      </c>
      <c r="D57" s="3" t="s">
        <v>4</v>
      </c>
      <c r="E57" s="2" t="s">
        <v>48</v>
      </c>
      <c r="F57" s="2" t="s">
        <v>6</v>
      </c>
      <c r="G57" s="3" t="s">
        <v>50</v>
      </c>
      <c r="H57" s="2" t="s">
        <v>48</v>
      </c>
      <c r="I57" s="2" t="s">
        <v>7</v>
      </c>
    </row>
    <row r="58" spans="1:11" x14ac:dyDescent="0.3">
      <c r="A58" s="35"/>
      <c r="B58" s="4" t="s">
        <v>42</v>
      </c>
      <c r="C58" s="4">
        <v>52</v>
      </c>
      <c r="D58" s="5">
        <v>37</v>
      </c>
      <c r="E58" s="4">
        <v>71.099999999999994</v>
      </c>
      <c r="F58" s="4">
        <v>206</v>
      </c>
      <c r="G58" s="5">
        <v>184</v>
      </c>
      <c r="H58" s="4">
        <v>89.3</v>
      </c>
      <c r="I58" s="4">
        <v>85.7</v>
      </c>
    </row>
    <row r="59" spans="1:11" x14ac:dyDescent="0.3">
      <c r="A59" s="35"/>
      <c r="B59" s="4" t="s">
        <v>43</v>
      </c>
      <c r="C59" s="4">
        <v>175</v>
      </c>
      <c r="D59" s="5">
        <v>120</v>
      </c>
      <c r="E59" s="4">
        <v>68.5</v>
      </c>
      <c r="F59" s="4">
        <v>673</v>
      </c>
      <c r="G59" s="5">
        <v>536</v>
      </c>
      <c r="H59" s="4">
        <v>79.599999999999994</v>
      </c>
      <c r="I59" s="4">
        <v>77.400000000000006</v>
      </c>
    </row>
    <row r="60" spans="1:11" x14ac:dyDescent="0.3">
      <c r="A60" s="35"/>
      <c r="B60" s="4" t="s">
        <v>44</v>
      </c>
      <c r="C60" s="4">
        <v>320</v>
      </c>
      <c r="D60" s="5">
        <v>200</v>
      </c>
      <c r="E60" s="4">
        <v>62.5</v>
      </c>
      <c r="F60" s="4">
        <v>1261</v>
      </c>
      <c r="G60" s="5">
        <v>947</v>
      </c>
      <c r="H60" s="4">
        <v>75</v>
      </c>
      <c r="I60" s="4">
        <v>72.5</v>
      </c>
    </row>
    <row r="61" spans="1:11" x14ac:dyDescent="0.3">
      <c r="A61" s="12"/>
      <c r="B61" s="4" t="s">
        <v>7</v>
      </c>
      <c r="C61" s="4">
        <f>SUM(C57:C60)</f>
        <v>547</v>
      </c>
      <c r="D61" s="5">
        <f>SUM(D57:D60)</f>
        <v>357</v>
      </c>
      <c r="E61" s="15">
        <f>D61*100/C61</f>
        <v>65.265082266910426</v>
      </c>
      <c r="F61" s="4">
        <f>SUM(F57:F60)</f>
        <v>2140</v>
      </c>
      <c r="G61" s="5">
        <f>SUM(G57:G60)</f>
        <v>1667</v>
      </c>
      <c r="H61" s="15">
        <f>G61*100/F61</f>
        <v>77.89719626168224</v>
      </c>
      <c r="I61" s="17"/>
    </row>
    <row r="62" spans="1:11" x14ac:dyDescent="0.3">
      <c r="A62" s="41"/>
      <c r="B62" s="42"/>
      <c r="C62" s="42"/>
      <c r="D62" s="42"/>
      <c r="E62" s="42"/>
      <c r="F62" s="42"/>
      <c r="G62" s="42"/>
      <c r="H62" s="42"/>
      <c r="I62" s="43"/>
    </row>
    <row r="63" spans="1:11" x14ac:dyDescent="0.3">
      <c r="A63" s="12"/>
      <c r="B63" s="37" t="s">
        <v>49</v>
      </c>
      <c r="C63" s="37"/>
      <c r="D63" s="37"/>
      <c r="E63" s="37"/>
      <c r="F63" s="37"/>
      <c r="G63" s="37"/>
      <c r="H63" s="37"/>
      <c r="I63" s="37"/>
    </row>
    <row r="64" spans="1:11" ht="54.75" x14ac:dyDescent="0.3">
      <c r="A64" s="19"/>
      <c r="B64" s="2" t="s">
        <v>5</v>
      </c>
      <c r="C64" s="2" t="s">
        <v>6</v>
      </c>
      <c r="D64" s="3" t="s">
        <v>4</v>
      </c>
      <c r="E64" s="2" t="s">
        <v>48</v>
      </c>
      <c r="F64" s="2" t="s">
        <v>6</v>
      </c>
      <c r="G64" s="3" t="s">
        <v>50</v>
      </c>
      <c r="H64" s="2" t="s">
        <v>48</v>
      </c>
      <c r="I64" s="2" t="s">
        <v>7</v>
      </c>
      <c r="J64" s="13"/>
      <c r="K64" s="13"/>
    </row>
    <row r="65" spans="1:9" x14ac:dyDescent="0.3">
      <c r="A65" s="35" t="s">
        <v>45</v>
      </c>
      <c r="B65" s="4" t="s">
        <v>46</v>
      </c>
      <c r="C65" s="4">
        <v>499</v>
      </c>
      <c r="D65" s="5">
        <v>408</v>
      </c>
      <c r="E65" s="4">
        <v>81.7</v>
      </c>
      <c r="F65" s="4">
        <v>2004</v>
      </c>
      <c r="G65" s="5">
        <v>1521</v>
      </c>
      <c r="H65" s="4">
        <v>75.8</v>
      </c>
      <c r="I65" s="4">
        <v>77.099999999999994</v>
      </c>
    </row>
    <row r="66" spans="1:9" x14ac:dyDescent="0.3">
      <c r="A66" s="35"/>
      <c r="B66" s="4" t="s">
        <v>47</v>
      </c>
      <c r="C66" s="4">
        <v>42</v>
      </c>
      <c r="D66" s="5">
        <v>36</v>
      </c>
      <c r="E66" s="4">
        <v>85.7</v>
      </c>
      <c r="F66" s="4">
        <v>169</v>
      </c>
      <c r="G66" s="5">
        <v>157</v>
      </c>
      <c r="H66" s="4">
        <v>92.8</v>
      </c>
      <c r="I66" s="4">
        <v>91.5</v>
      </c>
    </row>
    <row r="67" spans="1:9" x14ac:dyDescent="0.3">
      <c r="A67" s="21"/>
      <c r="B67" s="4" t="s">
        <v>7</v>
      </c>
      <c r="C67" s="4">
        <f>SUM(C65:C66)</f>
        <v>541</v>
      </c>
      <c r="D67" s="5">
        <f>SUM(D65:D66)</f>
        <v>444</v>
      </c>
      <c r="E67" s="15">
        <f>D67*100/C67</f>
        <v>82.070240295748619</v>
      </c>
      <c r="F67" s="4">
        <f>SUM(F65:F66)</f>
        <v>2173</v>
      </c>
      <c r="G67" s="5">
        <f>SUM(G65:G66)</f>
        <v>1678</v>
      </c>
      <c r="H67" s="15">
        <f>G67*100/F67</f>
        <v>77.220432581684307</v>
      </c>
      <c r="I67" s="17"/>
    </row>
    <row r="68" spans="1:9" x14ac:dyDescent="0.3">
      <c r="A68" s="47"/>
      <c r="B68" s="47"/>
      <c r="C68" s="47"/>
      <c r="D68" s="47"/>
      <c r="E68" s="47"/>
      <c r="F68" s="47"/>
      <c r="G68" s="47"/>
      <c r="H68" s="47"/>
      <c r="I68" s="47"/>
    </row>
    <row r="69" spans="1:9" x14ac:dyDescent="0.3">
      <c r="A69" s="36"/>
      <c r="B69" s="36"/>
      <c r="C69" s="36"/>
      <c r="D69" s="36"/>
      <c r="E69" s="36"/>
      <c r="F69" s="36"/>
      <c r="G69" s="36"/>
      <c r="H69" s="36"/>
      <c r="I69" s="36"/>
    </row>
    <row r="70" spans="1:9" x14ac:dyDescent="0.3">
      <c r="B70" s="27" t="s">
        <v>41</v>
      </c>
      <c r="C70" s="27">
        <v>108</v>
      </c>
      <c r="D70" s="28">
        <v>55</v>
      </c>
      <c r="E70" s="27">
        <v>50.9</v>
      </c>
      <c r="F70" s="27">
        <v>483</v>
      </c>
      <c r="G70" s="28">
        <v>326</v>
      </c>
      <c r="H70" s="27">
        <v>67.400000000000006</v>
      </c>
      <c r="I70" s="27">
        <v>64.5</v>
      </c>
    </row>
    <row r="71" spans="1:9" x14ac:dyDescent="0.3">
      <c r="A71" s="36"/>
      <c r="B71" s="36"/>
      <c r="C71" s="36"/>
      <c r="D71" s="36"/>
      <c r="E71" s="36"/>
      <c r="F71" s="36"/>
      <c r="G71" s="36"/>
      <c r="H71" s="36"/>
      <c r="I71" s="36"/>
    </row>
  </sheetData>
  <sheetProtection sheet="1" formatCells="0" formatColumns="0" formatRows="0" insertColumns="0" insertRows="0" insertHyperlinks="0" deleteColumns="0" deleteRows="0" sort="0" autoFilter="0" pivotTables="0"/>
  <mergeCells count="23">
    <mergeCell ref="A16:I16"/>
    <mergeCell ref="A9:I9"/>
    <mergeCell ref="A1:I2"/>
    <mergeCell ref="A68:I69"/>
    <mergeCell ref="B3:I3"/>
    <mergeCell ref="A4:A7"/>
    <mergeCell ref="B10:I10"/>
    <mergeCell ref="A12:A14"/>
    <mergeCell ref="B17:I17"/>
    <mergeCell ref="A71:I71"/>
    <mergeCell ref="A62:I62"/>
    <mergeCell ref="A55:I55"/>
    <mergeCell ref="A47:I47"/>
    <mergeCell ref="A19:A31"/>
    <mergeCell ref="B63:I63"/>
    <mergeCell ref="A65:A66"/>
    <mergeCell ref="B34:I34"/>
    <mergeCell ref="A35:A45"/>
    <mergeCell ref="B48:I48"/>
    <mergeCell ref="A49:A53"/>
    <mergeCell ref="B56:I56"/>
    <mergeCell ref="A57:A60"/>
    <mergeCell ref="A33:I3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workbookViewId="0">
      <selection activeCell="B13" sqref="B13"/>
    </sheetView>
  </sheetViews>
  <sheetFormatPr defaultRowHeight="15" x14ac:dyDescent="0.25"/>
  <cols>
    <col min="1" max="1" width="27.42578125" customWidth="1"/>
    <col min="2" max="2" width="35" bestFit="1" customWidth="1"/>
    <col min="3" max="3" width="7.42578125" bestFit="1" customWidth="1"/>
    <col min="4" max="4" width="9" bestFit="1" customWidth="1"/>
    <col min="5" max="6" width="7.5703125" bestFit="1" customWidth="1"/>
    <col min="7" max="7" width="9" bestFit="1" customWidth="1"/>
    <col min="8" max="8" width="7.5703125" bestFit="1" customWidth="1"/>
    <col min="9" max="9" width="9" bestFit="1" customWidth="1"/>
  </cols>
  <sheetData>
    <row r="1" spans="1:9" x14ac:dyDescent="0.25">
      <c r="A1" s="49"/>
      <c r="B1" s="49"/>
      <c r="C1" s="49"/>
      <c r="D1" s="49"/>
      <c r="E1" s="49"/>
      <c r="F1" s="49"/>
      <c r="G1" s="49"/>
      <c r="H1" s="49"/>
      <c r="I1" s="49"/>
    </row>
    <row r="2" spans="1:9" ht="27.75" customHeight="1" x14ac:dyDescent="0.25">
      <c r="A2" s="49"/>
      <c r="B2" s="49"/>
      <c r="C2" s="49"/>
      <c r="D2" s="49"/>
      <c r="E2" s="49"/>
      <c r="F2" s="49"/>
      <c r="G2" s="49"/>
      <c r="H2" s="49"/>
      <c r="I2" s="49"/>
    </row>
    <row r="3" spans="1:9" ht="18.75" x14ac:dyDescent="0.3">
      <c r="A3" s="1"/>
      <c r="B3" s="37" t="s">
        <v>57</v>
      </c>
      <c r="C3" s="37"/>
      <c r="D3" s="37"/>
      <c r="E3" s="37"/>
      <c r="F3" s="37"/>
      <c r="G3" s="37"/>
      <c r="H3" s="37"/>
      <c r="I3" s="37"/>
    </row>
    <row r="4" spans="1:9" ht="54" x14ac:dyDescent="0.25">
      <c r="A4" s="38" t="s">
        <v>0</v>
      </c>
      <c r="B4" s="2" t="s">
        <v>5</v>
      </c>
      <c r="C4" s="2" t="s">
        <v>6</v>
      </c>
      <c r="D4" s="3" t="s">
        <v>4</v>
      </c>
      <c r="E4" s="2" t="s">
        <v>48</v>
      </c>
      <c r="F4" s="2" t="s">
        <v>6</v>
      </c>
      <c r="G4" s="3" t="s">
        <v>50</v>
      </c>
      <c r="H4" s="2" t="s">
        <v>48</v>
      </c>
      <c r="I4" s="2" t="s">
        <v>7</v>
      </c>
    </row>
    <row r="5" spans="1:9" ht="18" x14ac:dyDescent="0.25">
      <c r="A5" s="39"/>
      <c r="B5" s="4" t="s">
        <v>1</v>
      </c>
      <c r="C5" s="4">
        <v>441</v>
      </c>
      <c r="D5" s="5">
        <v>280</v>
      </c>
      <c r="E5" s="4">
        <v>63.4</v>
      </c>
      <c r="F5" s="4">
        <v>1861</v>
      </c>
      <c r="G5" s="5">
        <v>1679</v>
      </c>
      <c r="H5" s="4">
        <v>90</v>
      </c>
      <c r="I5" s="4">
        <v>85.1</v>
      </c>
    </row>
    <row r="6" spans="1:9" ht="18" x14ac:dyDescent="0.25">
      <c r="A6" s="39"/>
      <c r="B6" s="4" t="s">
        <v>2</v>
      </c>
      <c r="C6" s="4">
        <v>126</v>
      </c>
      <c r="D6" s="5">
        <v>90</v>
      </c>
      <c r="E6" s="4">
        <v>71</v>
      </c>
      <c r="F6" s="4">
        <v>539</v>
      </c>
      <c r="G6" s="5">
        <v>482</v>
      </c>
      <c r="H6" s="4">
        <v>89.4</v>
      </c>
      <c r="I6" s="4">
        <v>86</v>
      </c>
    </row>
    <row r="7" spans="1:9" ht="18" x14ac:dyDescent="0.25">
      <c r="A7" s="40"/>
      <c r="B7" s="4" t="s">
        <v>3</v>
      </c>
      <c r="C7" s="4">
        <v>119</v>
      </c>
      <c r="D7" s="5">
        <v>73</v>
      </c>
      <c r="E7" s="4">
        <v>61.3</v>
      </c>
      <c r="F7" s="4">
        <v>412</v>
      </c>
      <c r="G7" s="5">
        <v>334</v>
      </c>
      <c r="H7" s="4">
        <v>81</v>
      </c>
      <c r="I7" s="4">
        <v>76.599999999999994</v>
      </c>
    </row>
    <row r="8" spans="1:9" ht="18.75" x14ac:dyDescent="0.25">
      <c r="A8" s="6"/>
      <c r="B8" s="24" t="s">
        <v>7</v>
      </c>
      <c r="C8" s="24">
        <f>SUM(C5:C7)</f>
        <v>686</v>
      </c>
      <c r="D8" s="8">
        <f>SUM(D5:D7)</f>
        <v>443</v>
      </c>
      <c r="E8" s="9">
        <f>D8*100/C8</f>
        <v>64.577259475218654</v>
      </c>
      <c r="F8" s="24">
        <f>SUM(F5:F7)</f>
        <v>2812</v>
      </c>
      <c r="G8" s="8">
        <f>SUM(G5:G7)</f>
        <v>2495</v>
      </c>
      <c r="H8" s="9">
        <f>G8*100/F8</f>
        <v>88.726884779516354</v>
      </c>
      <c r="I8" s="10">
        <v>83.9</v>
      </c>
    </row>
    <row r="9" spans="1:9" ht="18.75" x14ac:dyDescent="0.25">
      <c r="A9" s="41"/>
      <c r="B9" s="42"/>
      <c r="C9" s="42"/>
      <c r="D9" s="42"/>
      <c r="E9" s="42"/>
      <c r="F9" s="42"/>
      <c r="G9" s="42"/>
      <c r="H9" s="42"/>
      <c r="I9" s="43"/>
    </row>
    <row r="10" spans="1:9" ht="18.75" x14ac:dyDescent="0.25">
      <c r="A10" s="11"/>
      <c r="B10" s="37" t="s">
        <v>49</v>
      </c>
      <c r="C10" s="37"/>
      <c r="D10" s="37"/>
      <c r="E10" s="37"/>
      <c r="F10" s="37"/>
      <c r="G10" s="37"/>
      <c r="H10" s="37"/>
      <c r="I10" s="37"/>
    </row>
    <row r="11" spans="1:9" ht="54" x14ac:dyDescent="0.25">
      <c r="A11" s="23"/>
      <c r="B11" s="2" t="s">
        <v>5</v>
      </c>
      <c r="C11" s="2" t="s">
        <v>6</v>
      </c>
      <c r="D11" s="3" t="s">
        <v>4</v>
      </c>
      <c r="E11" s="2" t="s">
        <v>48</v>
      </c>
      <c r="F11" s="2" t="s">
        <v>6</v>
      </c>
      <c r="G11" s="3" t="s">
        <v>50</v>
      </c>
      <c r="H11" s="2" t="s">
        <v>48</v>
      </c>
      <c r="I11" s="2" t="s">
        <v>7</v>
      </c>
    </row>
    <row r="12" spans="1:9" ht="18" x14ac:dyDescent="0.25">
      <c r="A12" s="35" t="s">
        <v>11</v>
      </c>
      <c r="B12" s="4" t="s">
        <v>8</v>
      </c>
      <c r="C12" s="4">
        <v>444</v>
      </c>
      <c r="D12" s="5">
        <v>276</v>
      </c>
      <c r="E12" s="4">
        <v>62.1</v>
      </c>
      <c r="F12" s="4">
        <v>2043</v>
      </c>
      <c r="G12" s="5">
        <v>1983</v>
      </c>
      <c r="H12" s="4">
        <v>97</v>
      </c>
      <c r="I12" s="4">
        <v>90.9</v>
      </c>
    </row>
    <row r="13" spans="1:9" ht="18" x14ac:dyDescent="0.25">
      <c r="A13" s="35"/>
      <c r="B13" s="4" t="s">
        <v>9</v>
      </c>
      <c r="C13" s="4">
        <v>69</v>
      </c>
      <c r="D13" s="5">
        <v>52</v>
      </c>
      <c r="E13" s="4">
        <v>75.3</v>
      </c>
      <c r="F13" s="4">
        <v>289</v>
      </c>
      <c r="G13" s="5">
        <v>284</v>
      </c>
      <c r="H13" s="4">
        <v>98</v>
      </c>
      <c r="I13" s="4">
        <v>93.9</v>
      </c>
    </row>
    <row r="14" spans="1:9" ht="18" x14ac:dyDescent="0.25">
      <c r="A14" s="35"/>
      <c r="B14" s="4" t="s">
        <v>10</v>
      </c>
      <c r="C14" s="4">
        <v>24</v>
      </c>
      <c r="D14" s="5">
        <v>12</v>
      </c>
      <c r="E14" s="4">
        <v>50</v>
      </c>
      <c r="F14" s="4">
        <v>106</v>
      </c>
      <c r="G14" s="5">
        <v>100</v>
      </c>
      <c r="H14" s="4">
        <v>94.3</v>
      </c>
      <c r="I14" s="4">
        <v>84.2</v>
      </c>
    </row>
    <row r="15" spans="1:9" ht="18.75" x14ac:dyDescent="0.25">
      <c r="A15" s="23"/>
      <c r="B15" s="4" t="s">
        <v>7</v>
      </c>
      <c r="C15" s="4">
        <f>SUM(C12:C14)</f>
        <v>537</v>
      </c>
      <c r="D15" s="5">
        <f>SUM(D12:D14)</f>
        <v>340</v>
      </c>
      <c r="E15" s="15">
        <f>D15*100/C15</f>
        <v>63.3147113594041</v>
      </c>
      <c r="F15" s="4">
        <f>SUM(F12:F14)</f>
        <v>2438</v>
      </c>
      <c r="G15" s="5">
        <f>SUM(G12:G14)</f>
        <v>2367</v>
      </c>
      <c r="H15" s="16">
        <f>G15*100/F15</f>
        <v>97.087776866283846</v>
      </c>
      <c r="I15" s="17">
        <v>90</v>
      </c>
    </row>
    <row r="16" spans="1:9" ht="18.75" x14ac:dyDescent="0.25">
      <c r="A16" s="44"/>
      <c r="B16" s="45"/>
      <c r="C16" s="45"/>
      <c r="D16" s="45"/>
      <c r="E16" s="45"/>
      <c r="F16" s="45"/>
      <c r="G16" s="45"/>
      <c r="H16" s="45"/>
      <c r="I16" s="46"/>
    </row>
    <row r="17" spans="1:9" ht="18.75" x14ac:dyDescent="0.25">
      <c r="A17" s="23"/>
      <c r="B17" s="37" t="s">
        <v>49</v>
      </c>
      <c r="C17" s="37"/>
      <c r="D17" s="37"/>
      <c r="E17" s="37"/>
      <c r="F17" s="37"/>
      <c r="G17" s="37"/>
      <c r="H17" s="37"/>
      <c r="I17" s="37"/>
    </row>
    <row r="18" spans="1:9" ht="54" x14ac:dyDescent="0.25">
      <c r="A18" s="23"/>
      <c r="B18" s="2" t="s">
        <v>5</v>
      </c>
      <c r="C18" s="2" t="s">
        <v>6</v>
      </c>
      <c r="D18" s="3" t="s">
        <v>4</v>
      </c>
      <c r="E18" s="2" t="s">
        <v>48</v>
      </c>
      <c r="F18" s="2" t="s">
        <v>6</v>
      </c>
      <c r="G18" s="3" t="s">
        <v>50</v>
      </c>
      <c r="H18" s="2" t="s">
        <v>48</v>
      </c>
      <c r="I18" s="2" t="s">
        <v>7</v>
      </c>
    </row>
    <row r="19" spans="1:9" ht="18" x14ac:dyDescent="0.25">
      <c r="A19" s="35" t="s">
        <v>12</v>
      </c>
      <c r="B19" s="4" t="s">
        <v>13</v>
      </c>
      <c r="C19" s="4">
        <v>137</v>
      </c>
      <c r="D19" s="5">
        <v>84</v>
      </c>
      <c r="E19" s="4">
        <v>61.3</v>
      </c>
      <c r="F19" s="4">
        <v>582</v>
      </c>
      <c r="G19" s="5">
        <v>419</v>
      </c>
      <c r="H19" s="4">
        <v>71.900000000000006</v>
      </c>
      <c r="I19" s="4">
        <v>70</v>
      </c>
    </row>
    <row r="20" spans="1:9" ht="18" x14ac:dyDescent="0.25">
      <c r="A20" s="35"/>
      <c r="B20" s="4" t="s">
        <v>14</v>
      </c>
      <c r="C20" s="4">
        <v>34</v>
      </c>
      <c r="D20" s="5">
        <v>1</v>
      </c>
      <c r="E20" s="4">
        <v>2.9</v>
      </c>
      <c r="F20" s="4">
        <v>171</v>
      </c>
      <c r="G20" s="5">
        <v>143</v>
      </c>
      <c r="H20" s="4">
        <v>83.6</v>
      </c>
      <c r="I20" s="4">
        <v>70.2</v>
      </c>
    </row>
    <row r="21" spans="1:9" ht="18" x14ac:dyDescent="0.25">
      <c r="A21" s="35"/>
      <c r="B21" s="4" t="s">
        <v>15</v>
      </c>
      <c r="C21" s="4">
        <v>29</v>
      </c>
      <c r="D21" s="5">
        <v>10</v>
      </c>
      <c r="E21" s="4">
        <v>34.4</v>
      </c>
      <c r="F21" s="4">
        <v>152</v>
      </c>
      <c r="G21" s="5">
        <v>123</v>
      </c>
      <c r="H21" s="4">
        <v>80.900000000000006</v>
      </c>
      <c r="I21" s="4">
        <v>73.5</v>
      </c>
    </row>
    <row r="22" spans="1:9" ht="18" x14ac:dyDescent="0.25">
      <c r="A22" s="35"/>
      <c r="B22" s="4" t="s">
        <v>16</v>
      </c>
      <c r="C22" s="4">
        <v>46</v>
      </c>
      <c r="D22" s="5">
        <v>42</v>
      </c>
      <c r="E22" s="4">
        <v>91.3</v>
      </c>
      <c r="F22" s="4">
        <v>197</v>
      </c>
      <c r="G22" s="5">
        <v>197</v>
      </c>
      <c r="H22" s="4">
        <v>100</v>
      </c>
      <c r="I22" s="4">
        <v>98.4</v>
      </c>
    </row>
    <row r="23" spans="1:9" ht="18" x14ac:dyDescent="0.25">
      <c r="A23" s="35"/>
      <c r="B23" s="4" t="s">
        <v>17</v>
      </c>
      <c r="C23" s="4">
        <v>62</v>
      </c>
      <c r="D23" s="5">
        <v>42</v>
      </c>
      <c r="E23" s="4">
        <v>67.7</v>
      </c>
      <c r="F23" s="4">
        <v>245</v>
      </c>
      <c r="G23" s="5">
        <v>199</v>
      </c>
      <c r="H23" s="4">
        <v>81.2</v>
      </c>
      <c r="I23" s="4">
        <v>78.5</v>
      </c>
    </row>
    <row r="24" spans="1:9" ht="18" x14ac:dyDescent="0.25">
      <c r="A24" s="35"/>
      <c r="B24" s="4" t="s">
        <v>51</v>
      </c>
      <c r="C24" s="4">
        <v>52</v>
      </c>
      <c r="D24" s="5">
        <v>49</v>
      </c>
      <c r="E24" s="4">
        <v>94.2</v>
      </c>
      <c r="F24" s="4">
        <v>189</v>
      </c>
      <c r="G24" s="5">
        <v>186</v>
      </c>
      <c r="H24" s="4">
        <v>98.4</v>
      </c>
      <c r="I24" s="4">
        <v>97.5</v>
      </c>
    </row>
    <row r="25" spans="1:9" ht="18" x14ac:dyDescent="0.25">
      <c r="A25" s="35"/>
      <c r="B25" s="4" t="s">
        <v>18</v>
      </c>
      <c r="C25" s="4">
        <v>147</v>
      </c>
      <c r="D25" s="5">
        <v>38</v>
      </c>
      <c r="E25" s="4">
        <v>25.8</v>
      </c>
      <c r="F25" s="4">
        <v>677</v>
      </c>
      <c r="G25" s="5">
        <v>355</v>
      </c>
      <c r="H25" s="4">
        <v>52.4</v>
      </c>
      <c r="I25" s="4">
        <v>47.7</v>
      </c>
    </row>
    <row r="26" spans="1:9" ht="18" x14ac:dyDescent="0.25">
      <c r="A26" s="35"/>
      <c r="B26" s="4" t="s">
        <v>19</v>
      </c>
      <c r="C26" s="4">
        <v>91</v>
      </c>
      <c r="D26" s="5">
        <v>65</v>
      </c>
      <c r="E26" s="4">
        <v>71.400000000000006</v>
      </c>
      <c r="F26" s="4">
        <v>363</v>
      </c>
      <c r="G26" s="5">
        <v>329</v>
      </c>
      <c r="H26" s="4">
        <v>89.8</v>
      </c>
      <c r="I26" s="4">
        <v>86.6</v>
      </c>
    </row>
    <row r="27" spans="1:9" ht="18" x14ac:dyDescent="0.25">
      <c r="A27" s="35"/>
      <c r="B27" s="4" t="s">
        <v>20</v>
      </c>
      <c r="C27" s="4">
        <v>19</v>
      </c>
      <c r="D27" s="5">
        <v>18</v>
      </c>
      <c r="E27" s="4">
        <v>94.7</v>
      </c>
      <c r="F27" s="4">
        <v>57</v>
      </c>
      <c r="G27" s="5">
        <v>57</v>
      </c>
      <c r="H27" s="4">
        <v>100</v>
      </c>
      <c r="I27" s="4">
        <v>98.7</v>
      </c>
    </row>
    <row r="28" spans="1:9" ht="18" x14ac:dyDescent="0.25">
      <c r="A28" s="35"/>
      <c r="B28" s="4" t="s">
        <v>21</v>
      </c>
      <c r="C28" s="4">
        <v>14</v>
      </c>
      <c r="D28" s="5">
        <v>9</v>
      </c>
      <c r="E28" s="4">
        <v>64.2</v>
      </c>
      <c r="F28" s="4">
        <v>65</v>
      </c>
      <c r="G28" s="5">
        <v>48</v>
      </c>
      <c r="H28" s="4">
        <v>73.8</v>
      </c>
      <c r="I28" s="4">
        <v>72.2</v>
      </c>
    </row>
    <row r="29" spans="1:9" ht="18" x14ac:dyDescent="0.25">
      <c r="A29" s="35"/>
      <c r="B29" s="4" t="s">
        <v>22</v>
      </c>
      <c r="C29" s="4">
        <v>161</v>
      </c>
      <c r="D29" s="5">
        <v>133</v>
      </c>
      <c r="E29" s="4">
        <v>82.6</v>
      </c>
      <c r="F29" s="4">
        <v>668</v>
      </c>
      <c r="G29" s="5">
        <v>648</v>
      </c>
      <c r="H29" s="4">
        <v>97</v>
      </c>
      <c r="I29" s="4">
        <v>94.2</v>
      </c>
    </row>
    <row r="30" spans="1:9" ht="18" x14ac:dyDescent="0.25">
      <c r="A30" s="35"/>
      <c r="B30" s="4" t="s">
        <v>23</v>
      </c>
      <c r="C30" s="4">
        <v>9</v>
      </c>
      <c r="D30" s="5">
        <v>0</v>
      </c>
      <c r="E30" s="4">
        <v>0</v>
      </c>
      <c r="F30" s="4">
        <v>64</v>
      </c>
      <c r="G30" s="5">
        <v>43</v>
      </c>
      <c r="H30" s="15">
        <f>G30*100/F30</f>
        <v>67.1875</v>
      </c>
      <c r="I30" s="4">
        <v>58.9</v>
      </c>
    </row>
    <row r="31" spans="1:9" ht="18" x14ac:dyDescent="0.25">
      <c r="A31" s="35"/>
      <c r="B31" s="4" t="s">
        <v>24</v>
      </c>
      <c r="C31" s="4">
        <v>2</v>
      </c>
      <c r="D31" s="5">
        <v>2</v>
      </c>
      <c r="E31" s="4">
        <v>100</v>
      </c>
      <c r="F31" s="4">
        <v>25</v>
      </c>
      <c r="G31" s="5">
        <v>265</v>
      </c>
      <c r="H31" s="4">
        <v>100</v>
      </c>
      <c r="I31" s="4">
        <v>100</v>
      </c>
    </row>
    <row r="32" spans="1:9" ht="18.75" x14ac:dyDescent="0.25">
      <c r="A32" s="23"/>
      <c r="B32" s="4" t="s">
        <v>7</v>
      </c>
      <c r="C32" s="4">
        <f>SUM(C19:C31)</f>
        <v>803</v>
      </c>
      <c r="D32" s="5">
        <f>SUM(D19:D31)</f>
        <v>493</v>
      </c>
      <c r="E32" s="15">
        <f>D32*100/C32</f>
        <v>61.394769613947695</v>
      </c>
      <c r="F32" s="4">
        <f>SUM(F19:F31)</f>
        <v>3455</v>
      </c>
      <c r="G32" s="5">
        <f>SUM(G19:G31)</f>
        <v>3012</v>
      </c>
      <c r="H32" s="15">
        <f>G32*100/F32</f>
        <v>87.178002894356013</v>
      </c>
      <c r="I32" s="17">
        <v>82.3</v>
      </c>
    </row>
    <row r="33" spans="1:9" ht="18.75" x14ac:dyDescent="0.25">
      <c r="A33" s="44"/>
      <c r="B33" s="45"/>
      <c r="C33" s="45"/>
      <c r="D33" s="45"/>
      <c r="E33" s="45"/>
      <c r="F33" s="45"/>
      <c r="G33" s="45"/>
      <c r="H33" s="45"/>
      <c r="I33" s="46"/>
    </row>
    <row r="34" spans="1:9" ht="18.75" x14ac:dyDescent="0.25">
      <c r="A34" s="23"/>
      <c r="B34" s="37" t="s">
        <v>49</v>
      </c>
      <c r="C34" s="37"/>
      <c r="D34" s="37"/>
      <c r="E34" s="37"/>
      <c r="F34" s="37"/>
      <c r="G34" s="37"/>
      <c r="H34" s="37"/>
      <c r="I34" s="37"/>
    </row>
    <row r="35" spans="1:9" ht="54" x14ac:dyDescent="0.25">
      <c r="A35" s="35" t="s">
        <v>25</v>
      </c>
      <c r="B35" s="2" t="s">
        <v>5</v>
      </c>
      <c r="C35" s="2" t="s">
        <v>6</v>
      </c>
      <c r="D35" s="3" t="s">
        <v>4</v>
      </c>
      <c r="E35" s="2" t="s">
        <v>48</v>
      </c>
      <c r="F35" s="2" t="s">
        <v>6</v>
      </c>
      <c r="G35" s="3" t="s">
        <v>50</v>
      </c>
      <c r="H35" s="2" t="s">
        <v>48</v>
      </c>
      <c r="I35" s="2" t="s">
        <v>7</v>
      </c>
    </row>
    <row r="36" spans="1:9" ht="18" x14ac:dyDescent="0.25">
      <c r="A36" s="35"/>
      <c r="B36" s="4" t="s">
        <v>27</v>
      </c>
      <c r="C36" s="4">
        <v>80</v>
      </c>
      <c r="D36" s="5">
        <v>31</v>
      </c>
      <c r="E36" s="4">
        <v>38.700000000000003</v>
      </c>
      <c r="F36" s="4">
        <v>289</v>
      </c>
      <c r="G36" s="5">
        <v>185</v>
      </c>
      <c r="H36" s="4">
        <v>64</v>
      </c>
      <c r="I36" s="4">
        <v>58.5</v>
      </c>
    </row>
    <row r="37" spans="1:9" ht="18" x14ac:dyDescent="0.25">
      <c r="A37" s="35"/>
      <c r="B37" s="4" t="s">
        <v>26</v>
      </c>
      <c r="C37" s="4">
        <v>63</v>
      </c>
      <c r="D37" s="5">
        <v>33</v>
      </c>
      <c r="E37" s="4">
        <v>52.3</v>
      </c>
      <c r="F37" s="4">
        <v>228</v>
      </c>
      <c r="G37" s="5">
        <v>120</v>
      </c>
      <c r="H37" s="4">
        <v>52.6</v>
      </c>
      <c r="I37" s="4">
        <v>52.5</v>
      </c>
    </row>
    <row r="38" spans="1:9" ht="18" x14ac:dyDescent="0.25">
      <c r="A38" s="35"/>
      <c r="B38" s="4" t="s">
        <v>28</v>
      </c>
      <c r="C38" s="4">
        <v>262</v>
      </c>
      <c r="D38" s="5">
        <v>112</v>
      </c>
      <c r="E38" s="4">
        <v>42.7</v>
      </c>
      <c r="F38" s="4">
        <v>895</v>
      </c>
      <c r="G38" s="5">
        <v>323</v>
      </c>
      <c r="H38" s="4">
        <v>25.9</v>
      </c>
      <c r="I38" s="4">
        <v>37.6</v>
      </c>
    </row>
    <row r="39" spans="1:9" ht="18" x14ac:dyDescent="0.25">
      <c r="A39" s="35"/>
      <c r="B39" s="4" t="s">
        <v>29</v>
      </c>
      <c r="C39" s="4">
        <v>42</v>
      </c>
      <c r="D39" s="5">
        <v>38</v>
      </c>
      <c r="E39" s="4">
        <v>90.4</v>
      </c>
      <c r="F39" s="4">
        <v>119</v>
      </c>
      <c r="G39" s="5">
        <v>117</v>
      </c>
      <c r="H39" s="4">
        <v>98.3</v>
      </c>
      <c r="I39" s="4">
        <v>96.3</v>
      </c>
    </row>
    <row r="40" spans="1:9" ht="18" x14ac:dyDescent="0.25">
      <c r="A40" s="35"/>
      <c r="B40" s="4" t="s">
        <v>30</v>
      </c>
      <c r="C40" s="4">
        <v>105</v>
      </c>
      <c r="D40" s="5">
        <v>74</v>
      </c>
      <c r="E40" s="4">
        <v>70.400000000000006</v>
      </c>
      <c r="F40" s="4">
        <v>391</v>
      </c>
      <c r="G40" s="5">
        <v>181</v>
      </c>
      <c r="H40" s="4">
        <v>46.2</v>
      </c>
      <c r="I40" s="4">
        <v>51.4</v>
      </c>
    </row>
    <row r="41" spans="1:9" ht="18" x14ac:dyDescent="0.25">
      <c r="A41" s="35"/>
      <c r="B41" s="4" t="s">
        <v>31</v>
      </c>
      <c r="C41" s="4">
        <v>33</v>
      </c>
      <c r="D41" s="5">
        <v>4</v>
      </c>
      <c r="E41" s="4">
        <v>12.1</v>
      </c>
      <c r="F41" s="4">
        <v>196</v>
      </c>
      <c r="G41" s="5">
        <v>0</v>
      </c>
      <c r="H41" s="4">
        <v>0</v>
      </c>
      <c r="I41" s="4">
        <v>1.7</v>
      </c>
    </row>
    <row r="42" spans="1:9" ht="18" x14ac:dyDescent="0.25">
      <c r="A42" s="35"/>
      <c r="B42" s="4" t="s">
        <v>32</v>
      </c>
      <c r="C42" s="4">
        <v>114</v>
      </c>
      <c r="D42" s="5">
        <v>46</v>
      </c>
      <c r="E42" s="4">
        <v>40.299999999999997</v>
      </c>
      <c r="F42" s="4">
        <v>509</v>
      </c>
      <c r="G42" s="5">
        <v>308</v>
      </c>
      <c r="H42" s="4">
        <v>60.5</v>
      </c>
      <c r="I42" s="4">
        <v>56.8</v>
      </c>
    </row>
    <row r="43" spans="1:9" ht="18" x14ac:dyDescent="0.25">
      <c r="A43" s="35"/>
      <c r="B43" s="4" t="s">
        <v>33</v>
      </c>
      <c r="C43" s="4">
        <v>61</v>
      </c>
      <c r="D43" s="5">
        <v>23</v>
      </c>
      <c r="E43" s="4">
        <v>37.700000000000003</v>
      </c>
      <c r="F43" s="4">
        <v>209</v>
      </c>
      <c r="G43" s="5">
        <v>22</v>
      </c>
      <c r="H43" s="4">
        <v>10.5</v>
      </c>
      <c r="I43" s="4">
        <v>16.7</v>
      </c>
    </row>
    <row r="44" spans="1:9" ht="18" x14ac:dyDescent="0.25">
      <c r="A44" s="35"/>
      <c r="B44" s="4" t="s">
        <v>34</v>
      </c>
      <c r="C44" s="4">
        <v>40</v>
      </c>
      <c r="D44" s="5">
        <v>14</v>
      </c>
      <c r="E44" s="4">
        <v>35</v>
      </c>
      <c r="F44" s="4">
        <v>126</v>
      </c>
      <c r="G44" s="5">
        <v>23</v>
      </c>
      <c r="H44" s="4">
        <v>18.2</v>
      </c>
      <c r="I44" s="4">
        <v>21</v>
      </c>
    </row>
    <row r="45" spans="1:9" ht="18" x14ac:dyDescent="0.25">
      <c r="A45" s="35"/>
      <c r="B45" s="4" t="s">
        <v>35</v>
      </c>
      <c r="C45" s="4">
        <v>59</v>
      </c>
      <c r="D45" s="5">
        <v>40</v>
      </c>
      <c r="E45" s="4">
        <v>81.599999999999994</v>
      </c>
      <c r="F45" s="4">
        <v>216</v>
      </c>
      <c r="G45" s="5">
        <v>133</v>
      </c>
      <c r="H45" s="4">
        <v>61.5</v>
      </c>
      <c r="I45" s="4">
        <v>62.9</v>
      </c>
    </row>
    <row r="46" spans="1:9" ht="18.75" x14ac:dyDescent="0.25">
      <c r="A46" s="23"/>
      <c r="B46" s="4" t="s">
        <v>7</v>
      </c>
      <c r="C46" s="4">
        <f>SUM(C35:C45)</f>
        <v>859</v>
      </c>
      <c r="D46" s="5">
        <f>SUM(D35:D45)</f>
        <v>415</v>
      </c>
      <c r="E46" s="15">
        <f>D46*100/C46</f>
        <v>48.311990686845171</v>
      </c>
      <c r="F46" s="4">
        <f>SUM(F35:F45)</f>
        <v>3178</v>
      </c>
      <c r="G46" s="5">
        <f>SUM(G35:G45)</f>
        <v>1412</v>
      </c>
      <c r="H46" s="15">
        <f>G46*100/F46</f>
        <v>44.430459408432974</v>
      </c>
      <c r="I46" s="17">
        <v>45.2</v>
      </c>
    </row>
    <row r="47" spans="1:9" ht="18.75" x14ac:dyDescent="0.25">
      <c r="A47" s="44"/>
      <c r="B47" s="45"/>
      <c r="C47" s="45"/>
      <c r="D47" s="45"/>
      <c r="E47" s="45"/>
      <c r="F47" s="45"/>
      <c r="G47" s="45"/>
      <c r="H47" s="45"/>
      <c r="I47" s="46"/>
    </row>
    <row r="48" spans="1:9" ht="18.75" x14ac:dyDescent="0.3">
      <c r="A48" s="19"/>
      <c r="B48" s="37" t="s">
        <v>49</v>
      </c>
      <c r="C48" s="37"/>
      <c r="D48" s="37"/>
      <c r="E48" s="37"/>
      <c r="F48" s="37"/>
      <c r="G48" s="37"/>
      <c r="H48" s="37"/>
      <c r="I48" s="37"/>
    </row>
    <row r="49" spans="1:9" ht="54" x14ac:dyDescent="0.25">
      <c r="A49" s="35" t="s">
        <v>36</v>
      </c>
      <c r="B49" s="2" t="s">
        <v>5</v>
      </c>
      <c r="C49" s="2" t="s">
        <v>6</v>
      </c>
      <c r="D49" s="3" t="s">
        <v>4</v>
      </c>
      <c r="E49" s="2" t="s">
        <v>48</v>
      </c>
      <c r="F49" s="2" t="s">
        <v>6</v>
      </c>
      <c r="G49" s="3" t="s">
        <v>50</v>
      </c>
      <c r="H49" s="2" t="s">
        <v>48</v>
      </c>
      <c r="I49" s="2" t="s">
        <v>7</v>
      </c>
    </row>
    <row r="50" spans="1:9" ht="18" x14ac:dyDescent="0.25">
      <c r="A50" s="35"/>
      <c r="B50" s="4" t="s">
        <v>52</v>
      </c>
      <c r="C50" s="4">
        <v>126</v>
      </c>
      <c r="D50" s="5">
        <v>0</v>
      </c>
      <c r="E50" s="4">
        <v>0</v>
      </c>
      <c r="F50" s="4">
        <v>532</v>
      </c>
      <c r="G50" s="5">
        <v>16</v>
      </c>
      <c r="H50" s="4">
        <v>3</v>
      </c>
      <c r="I50" s="4">
        <v>2.4</v>
      </c>
    </row>
    <row r="51" spans="1:9" ht="18" x14ac:dyDescent="0.25">
      <c r="A51" s="35"/>
      <c r="B51" s="4" t="s">
        <v>37</v>
      </c>
      <c r="C51" s="4">
        <v>75</v>
      </c>
      <c r="D51" s="5">
        <v>43</v>
      </c>
      <c r="E51" s="4">
        <v>57.3</v>
      </c>
      <c r="F51" s="4">
        <v>365</v>
      </c>
      <c r="G51" s="5">
        <v>292</v>
      </c>
      <c r="H51" s="4">
        <v>80</v>
      </c>
      <c r="I51" s="4">
        <v>76.099999999999994</v>
      </c>
    </row>
    <row r="52" spans="1:9" ht="18" x14ac:dyDescent="0.25">
      <c r="A52" s="35"/>
      <c r="B52" s="4" t="s">
        <v>38</v>
      </c>
      <c r="C52" s="4">
        <v>591</v>
      </c>
      <c r="D52" s="5">
        <v>179</v>
      </c>
      <c r="E52" s="20">
        <v>30</v>
      </c>
      <c r="F52" s="4">
        <v>2041</v>
      </c>
      <c r="G52" s="5">
        <v>1671</v>
      </c>
      <c r="H52" s="4">
        <v>81.8</v>
      </c>
      <c r="I52" s="4">
        <v>70.7</v>
      </c>
    </row>
    <row r="53" spans="1:9" ht="18" x14ac:dyDescent="0.25">
      <c r="A53" s="35"/>
      <c r="B53" s="4" t="s">
        <v>39</v>
      </c>
      <c r="C53" s="4">
        <v>162</v>
      </c>
      <c r="D53" s="5">
        <v>27</v>
      </c>
      <c r="E53" s="4">
        <v>16.600000000000001</v>
      </c>
      <c r="F53" s="4">
        <v>642</v>
      </c>
      <c r="G53" s="5">
        <v>276</v>
      </c>
      <c r="H53" s="4">
        <v>42.3</v>
      </c>
      <c r="I53" s="4">
        <v>37.299999999999997</v>
      </c>
    </row>
    <row r="54" spans="1:9" ht="18.75" x14ac:dyDescent="0.25">
      <c r="A54" s="23"/>
      <c r="B54" s="4" t="s">
        <v>7</v>
      </c>
      <c r="C54" s="4">
        <f>SUM(C49:C53)</f>
        <v>954</v>
      </c>
      <c r="D54" s="5">
        <f>SUM(D49:D53)</f>
        <v>249</v>
      </c>
      <c r="E54" s="15">
        <f>D54*100/C54</f>
        <v>26.10062893081761</v>
      </c>
      <c r="F54" s="4">
        <f>SUM(F49:F53)</f>
        <v>3580</v>
      </c>
      <c r="G54" s="5">
        <f>SUM(G49:G53)</f>
        <v>2255</v>
      </c>
      <c r="H54" s="15">
        <f>G54*100/F54</f>
        <v>62.988826815642462</v>
      </c>
      <c r="I54" s="17">
        <v>55.2</v>
      </c>
    </row>
    <row r="55" spans="1:9" ht="18.75" x14ac:dyDescent="0.25">
      <c r="A55" s="44"/>
      <c r="B55" s="45"/>
      <c r="C55" s="45"/>
      <c r="D55" s="45"/>
      <c r="E55" s="45"/>
      <c r="F55" s="45"/>
      <c r="G55" s="45"/>
      <c r="H55" s="45"/>
      <c r="I55" s="46"/>
    </row>
    <row r="56" spans="1:9" ht="18.75" x14ac:dyDescent="0.3">
      <c r="A56" s="19"/>
      <c r="B56" s="37" t="s">
        <v>49</v>
      </c>
      <c r="C56" s="37"/>
      <c r="D56" s="37"/>
      <c r="E56" s="37"/>
      <c r="F56" s="37"/>
      <c r="G56" s="37"/>
      <c r="H56" s="37"/>
      <c r="I56" s="37"/>
    </row>
    <row r="57" spans="1:9" ht="54" x14ac:dyDescent="0.25">
      <c r="A57" s="35" t="s">
        <v>40</v>
      </c>
      <c r="B57" s="2" t="s">
        <v>5</v>
      </c>
      <c r="C57" s="2" t="s">
        <v>6</v>
      </c>
      <c r="D57" s="3" t="s">
        <v>4</v>
      </c>
      <c r="E57" s="2" t="s">
        <v>48</v>
      </c>
      <c r="F57" s="2" t="s">
        <v>6</v>
      </c>
      <c r="G57" s="3" t="s">
        <v>50</v>
      </c>
      <c r="H57" s="2" t="s">
        <v>48</v>
      </c>
      <c r="I57" s="2" t="s">
        <v>7</v>
      </c>
    </row>
    <row r="58" spans="1:9" ht="18" x14ac:dyDescent="0.25">
      <c r="A58" s="35"/>
      <c r="B58" s="4" t="s">
        <v>42</v>
      </c>
      <c r="C58" s="4">
        <v>52</v>
      </c>
      <c r="D58" s="5">
        <v>37</v>
      </c>
      <c r="E58" s="4">
        <v>71.099999999999994</v>
      </c>
      <c r="F58" s="4">
        <v>206</v>
      </c>
      <c r="G58" s="5">
        <v>184</v>
      </c>
      <c r="H58" s="4">
        <v>89.3</v>
      </c>
      <c r="I58" s="4">
        <v>85.7</v>
      </c>
    </row>
    <row r="59" spans="1:9" ht="18" x14ac:dyDescent="0.25">
      <c r="A59" s="35"/>
      <c r="B59" s="4" t="s">
        <v>43</v>
      </c>
      <c r="C59" s="4">
        <v>175</v>
      </c>
      <c r="D59" s="5">
        <v>120</v>
      </c>
      <c r="E59" s="4">
        <v>68.5</v>
      </c>
      <c r="F59" s="4">
        <v>673</v>
      </c>
      <c r="G59" s="5">
        <v>536</v>
      </c>
      <c r="H59" s="4">
        <v>80.8</v>
      </c>
      <c r="I59" s="4">
        <v>77.400000000000006</v>
      </c>
    </row>
    <row r="60" spans="1:9" ht="18" x14ac:dyDescent="0.25">
      <c r="A60" s="35"/>
      <c r="B60" s="4" t="s">
        <v>44</v>
      </c>
      <c r="C60" s="4">
        <v>320</v>
      </c>
      <c r="D60" s="5">
        <v>200</v>
      </c>
      <c r="E60" s="4">
        <v>62.5</v>
      </c>
      <c r="F60" s="4">
        <v>1261</v>
      </c>
      <c r="G60" s="5">
        <v>947</v>
      </c>
      <c r="H60" s="4">
        <v>75</v>
      </c>
      <c r="I60" s="4">
        <v>72.5</v>
      </c>
    </row>
    <row r="61" spans="1:9" ht="18.75" x14ac:dyDescent="0.25">
      <c r="A61" s="23"/>
      <c r="B61" s="4" t="s">
        <v>7</v>
      </c>
      <c r="C61" s="4">
        <f>SUM(C57:C60)</f>
        <v>547</v>
      </c>
      <c r="D61" s="5">
        <f>SUM(D57:D60)</f>
        <v>357</v>
      </c>
      <c r="E61" s="15">
        <f>D61*100/C61</f>
        <v>65.265082266910426</v>
      </c>
      <c r="F61" s="4">
        <f>SUM(F57:F60)</f>
        <v>2140</v>
      </c>
      <c r="G61" s="5">
        <f>SUM(G57:G60)</f>
        <v>1667</v>
      </c>
      <c r="H61" s="15">
        <f>G61*100/F61</f>
        <v>77.89719626168224</v>
      </c>
      <c r="I61" s="17">
        <v>76.400000000000006</v>
      </c>
    </row>
    <row r="62" spans="1:9" ht="18.75" x14ac:dyDescent="0.25">
      <c r="A62" s="44"/>
      <c r="B62" s="45"/>
      <c r="C62" s="45"/>
      <c r="D62" s="45"/>
      <c r="E62" s="45"/>
      <c r="F62" s="45"/>
      <c r="G62" s="45"/>
      <c r="H62" s="45"/>
      <c r="I62" s="46"/>
    </row>
    <row r="63" spans="1:9" ht="18.75" x14ac:dyDescent="0.25">
      <c r="A63" s="23"/>
      <c r="B63" s="37" t="s">
        <v>49</v>
      </c>
      <c r="C63" s="37"/>
      <c r="D63" s="37"/>
      <c r="E63" s="37"/>
      <c r="F63" s="37"/>
      <c r="G63" s="37"/>
      <c r="H63" s="37"/>
      <c r="I63" s="37"/>
    </row>
    <row r="64" spans="1:9" ht="54.75" x14ac:dyDescent="0.3">
      <c r="A64" s="19"/>
      <c r="B64" s="2" t="s">
        <v>5</v>
      </c>
      <c r="C64" s="2" t="s">
        <v>6</v>
      </c>
      <c r="D64" s="3" t="s">
        <v>4</v>
      </c>
      <c r="E64" s="2" t="s">
        <v>48</v>
      </c>
      <c r="F64" s="2" t="s">
        <v>6</v>
      </c>
      <c r="G64" s="3" t="s">
        <v>50</v>
      </c>
      <c r="H64" s="2" t="s">
        <v>48</v>
      </c>
      <c r="I64" s="2" t="s">
        <v>7</v>
      </c>
    </row>
    <row r="65" spans="1:9" ht="18" x14ac:dyDescent="0.25">
      <c r="A65" s="35" t="s">
        <v>45</v>
      </c>
      <c r="B65" s="4" t="s">
        <v>46</v>
      </c>
      <c r="C65" s="4">
        <v>712</v>
      </c>
      <c r="D65" s="5">
        <v>453</v>
      </c>
      <c r="E65" s="4">
        <v>63.6</v>
      </c>
      <c r="F65" s="4">
        <v>2891</v>
      </c>
      <c r="G65" s="5">
        <v>2225</v>
      </c>
      <c r="H65" s="4">
        <v>76.900000000000006</v>
      </c>
      <c r="I65" s="4">
        <v>74.3</v>
      </c>
    </row>
    <row r="66" spans="1:9" ht="18" x14ac:dyDescent="0.25">
      <c r="A66" s="35"/>
      <c r="B66" s="4" t="s">
        <v>47</v>
      </c>
      <c r="C66" s="4">
        <v>34</v>
      </c>
      <c r="D66" s="5">
        <v>13</v>
      </c>
      <c r="E66" s="4">
        <v>38.200000000000003</v>
      </c>
      <c r="F66" s="4">
        <v>232</v>
      </c>
      <c r="G66" s="5">
        <v>152</v>
      </c>
      <c r="H66" s="4">
        <v>65.5</v>
      </c>
      <c r="I66" s="4">
        <v>62</v>
      </c>
    </row>
    <row r="67" spans="1:9" ht="18.75" x14ac:dyDescent="0.3">
      <c r="A67" s="21"/>
      <c r="B67" s="4" t="s">
        <v>7</v>
      </c>
      <c r="C67" s="4">
        <f>SUM(C65:C66)</f>
        <v>746</v>
      </c>
      <c r="D67" s="5">
        <f>SUM(D65:D66)</f>
        <v>466</v>
      </c>
      <c r="E67" s="15">
        <f>D67*100/C67</f>
        <v>62.466487935656836</v>
      </c>
      <c r="F67" s="4">
        <f>SUM(F65:F66)</f>
        <v>3123</v>
      </c>
      <c r="G67" s="5">
        <f>SUM(G65:G66)</f>
        <v>2377</v>
      </c>
      <c r="H67" s="15">
        <f>G67*100/F67</f>
        <v>76.112712135766884</v>
      </c>
      <c r="I67" s="17">
        <v>73.400000000000006</v>
      </c>
    </row>
    <row r="68" spans="1:9" x14ac:dyDescent="0.25">
      <c r="A68" s="48"/>
      <c r="B68" s="48"/>
      <c r="C68" s="48"/>
      <c r="D68" s="48"/>
      <c r="E68" s="48"/>
      <c r="F68" s="48"/>
      <c r="G68" s="48"/>
      <c r="H68" s="48"/>
      <c r="I68" s="48"/>
    </row>
    <row r="69" spans="1:9" x14ac:dyDescent="0.25">
      <c r="A69" s="49"/>
      <c r="B69" s="49"/>
      <c r="C69" s="49"/>
      <c r="D69" s="49"/>
      <c r="E69" s="49"/>
      <c r="F69" s="49"/>
      <c r="G69" s="49"/>
      <c r="H69" s="49"/>
      <c r="I69" s="49"/>
    </row>
    <row r="70" spans="1:9" ht="18" x14ac:dyDescent="0.25">
      <c r="B70" s="26" t="s">
        <v>41</v>
      </c>
    </row>
    <row r="71" spans="1:9" x14ac:dyDescent="0.25">
      <c r="A71" s="49"/>
      <c r="B71" s="49"/>
      <c r="C71" s="49"/>
      <c r="D71" s="49"/>
      <c r="E71" s="49"/>
      <c r="F71" s="49"/>
      <c r="G71" s="49"/>
      <c r="H71" s="49"/>
      <c r="I71" s="49"/>
    </row>
  </sheetData>
  <sheetProtection sheet="1" formatCells="0" formatColumns="0" formatRows="0" insertColumns="0" insertRows="0" insertHyperlinks="0" deleteColumns="0" deleteRows="0" sort="0" autoFilter="0" pivotTables="0"/>
  <mergeCells count="23">
    <mergeCell ref="A68:I69"/>
    <mergeCell ref="A71:I71"/>
    <mergeCell ref="B63:I63"/>
    <mergeCell ref="A65:A66"/>
    <mergeCell ref="A1:I2"/>
    <mergeCell ref="A9:I9"/>
    <mergeCell ref="A16:I16"/>
    <mergeCell ref="A33:I33"/>
    <mergeCell ref="A47:I47"/>
    <mergeCell ref="A55:I55"/>
    <mergeCell ref="A62:I62"/>
    <mergeCell ref="B34:I34"/>
    <mergeCell ref="A35:A45"/>
    <mergeCell ref="B48:I48"/>
    <mergeCell ref="A49:A53"/>
    <mergeCell ref="B56:I56"/>
    <mergeCell ref="A57:A60"/>
    <mergeCell ref="B3:I3"/>
    <mergeCell ref="A4:A7"/>
    <mergeCell ref="B10:I10"/>
    <mergeCell ref="A12:A14"/>
    <mergeCell ref="B17:I17"/>
    <mergeCell ref="A19:A3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2018</vt:lpstr>
      <vt:lpstr>2019</vt:lpstr>
      <vt:lpstr>2020</vt:lpstr>
      <vt:lpstr>2021</vt:lpstr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2023-05-10T14:20:53Z</dcterms:modified>
</cp:coreProperties>
</file>